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intranet\Theatre\CTA\2024-2027\Company Category Calculation\"/>
    </mc:Choice>
  </mc:AlternateContent>
  <xr:revisionPtr revIDLastSave="0" documentId="13_ncr:1_{875CEBE1-8AA3-49B8-8057-0B86D905B15A}" xr6:coauthVersionLast="47" xr6:coauthVersionMax="47" xr10:uidLastSave="{00000000-0000-0000-0000-000000000000}"/>
  <bookViews>
    <workbookView xWindow="-120" yWindow="-120" windowWidth="38640" windowHeight="21120" activeTab="4" xr2:uid="{00000000-000D-0000-FFFF-FFFF00000000}"/>
  </bookViews>
  <sheets>
    <sheet name="Export Summary" sheetId="1" r:id="rId1"/>
    <sheet name="Method A -Single Productions" sheetId="2" r:id="rId2"/>
    <sheet name="Method B -Series" sheetId="3" r:id="rId3"/>
    <sheet name="Dynamic Pricing" sheetId="4" r:id="rId4"/>
    <sheet name="Company Categori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2" l="1"/>
  <c r="F72" i="4"/>
  <c r="F71" i="4"/>
  <c r="F70" i="4"/>
  <c r="F69" i="4"/>
  <c r="F68" i="4"/>
  <c r="F67" i="4"/>
  <c r="F73" i="4" s="1"/>
  <c r="E81" i="4" s="1"/>
  <c r="F54" i="4"/>
  <c r="F53" i="4"/>
  <c r="F52" i="4"/>
  <c r="F51" i="4"/>
  <c r="F55" i="4" s="1"/>
  <c r="E78" i="4" s="1"/>
  <c r="F50" i="4"/>
  <c r="F49"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F5" i="4"/>
  <c r="F45" i="4" s="1"/>
  <c r="C2" i="4"/>
  <c r="E105" i="3"/>
  <c r="E84" i="4" s="1"/>
  <c r="E87" i="4" s="1"/>
  <c r="E92" i="3"/>
  <c r="E90" i="4" s="1"/>
  <c r="F90" i="4" s="1"/>
  <c r="G87" i="3"/>
  <c r="G86" i="3"/>
  <c r="G85" i="3"/>
  <c r="G84" i="3"/>
  <c r="G83" i="3"/>
  <c r="G82" i="3"/>
  <c r="G88" i="3" s="1"/>
  <c r="F99" i="3" s="1"/>
  <c r="G69" i="3"/>
  <c r="G68" i="3"/>
  <c r="G67" i="3"/>
  <c r="G66" i="3"/>
  <c r="G70" i="3" s="1"/>
  <c r="F96" i="3" s="1"/>
  <c r="G65" i="3"/>
  <c r="G64" i="3"/>
  <c r="A63"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60" i="3" s="1"/>
  <c r="G7" i="3"/>
  <c r="G6" i="3"/>
  <c r="F73" i="2"/>
  <c r="F72" i="2"/>
  <c r="F71" i="2"/>
  <c r="F70" i="2"/>
  <c r="F69" i="2"/>
  <c r="F68" i="2"/>
  <c r="F74" i="2" s="1"/>
  <c r="E80" i="2" s="1"/>
  <c r="F55" i="2"/>
  <c r="F54" i="2"/>
  <c r="F53" i="2"/>
  <c r="F52" i="2"/>
  <c r="F56" i="2" s="1"/>
  <c r="E77" i="2" s="1"/>
  <c r="F51" i="2"/>
  <c r="F50" i="2"/>
  <c r="A49" i="2"/>
  <c r="A48" i="2"/>
  <c r="F44"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45" i="2" l="1"/>
  <c r="D60" i="2" s="1"/>
  <c r="F60" i="2" s="1"/>
  <c r="E78" i="2" s="1"/>
  <c r="D63" i="4"/>
  <c r="F63" i="4" s="1"/>
  <c r="E80" i="4" s="1"/>
  <c r="D59" i="4"/>
  <c r="F59" i="4" s="1"/>
  <c r="E79" i="4" s="1"/>
  <c r="E77" i="4"/>
  <c r="E82" i="4" s="1"/>
  <c r="E83" i="4" s="1"/>
  <c r="F91" i="4"/>
  <c r="F92" i="4"/>
  <c r="E78" i="3"/>
  <c r="G78" i="3" s="1"/>
  <c r="F98" i="3" s="1"/>
  <c r="E74" i="3"/>
  <c r="G74" i="3" s="1"/>
  <c r="F97" i="3" s="1"/>
  <c r="F95" i="3"/>
  <c r="G92" i="3"/>
  <c r="F100" i="3" s="1"/>
  <c r="D64" i="2" l="1"/>
  <c r="F64" i="2" s="1"/>
  <c r="E79" i="2" s="1"/>
  <c r="E81" i="2" s="1"/>
  <c r="F81" i="2" s="1"/>
  <c r="F101" i="3"/>
  <c r="E106" i="3" s="1"/>
  <c r="G105" i="3" s="1"/>
  <c r="D96" i="4"/>
  <c r="F95" i="4" s="1"/>
  <c r="F93" i="4"/>
</calcChain>
</file>

<file path=xl/sharedStrings.xml><?xml version="1.0" encoding="utf-8"?>
<sst xmlns="http://schemas.openxmlformats.org/spreadsheetml/2006/main" count="285" uniqueCount="152">
  <si>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</si>
  <si>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</si>
  <si>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</si>
  <si>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</si>
  <si>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Method A -Single Productions</t>
  </si>
  <si>
    <t>Table 1</t>
  </si>
  <si>
    <t>15:02 A) Single Productions, Not Part of a Series
Enter information in unshaded cells only. The calculation is automatic.</t>
  </si>
  <si>
    <t>INSTRUCTIONS / Clarifications</t>
  </si>
  <si>
    <t>Company:</t>
  </si>
  <si>
    <t xml:space="preserve"> </t>
  </si>
  <si>
    <t>Date Submitted:</t>
  </si>
  <si>
    <t>This form will print on 8.5x11 in two pages</t>
  </si>
  <si>
    <t>Venue:</t>
  </si>
  <si>
    <t>dd/mm/yy</t>
  </si>
  <si>
    <t>Show Name:</t>
  </si>
  <si>
    <t xml:space="preserve">  </t>
  </si>
  <si>
    <t>Venue Capacity:</t>
  </si>
  <si>
    <t>Performance Dates:</t>
  </si>
  <si>
    <t>Method A</t>
  </si>
  <si>
    <t>Description</t>
  </si>
  <si>
    <t>Full Non-Discounted Ticket Price</t>
  </si>
  <si>
    <t># of Seats to which Ticket Price Applies per Performance</t>
  </si>
  <si>
    <t># of Performances per Week to which Price/Seat Applies</t>
  </si>
  <si>
    <t>Total
(per ticket category)</t>
  </si>
  <si>
    <t>Incl as part of max perf. Wk. (y/n)</t>
  </si>
  <si>
    <t>←</t>
  </si>
  <si>
    <t xml:space="preserve">Description is your code or an identifier for each pricing category.  E.g: Zone A weeknight; Tues Prev, etc.etc.
 Do not include % discounts (i.e. Sr. tickets are same as regular matinee price less 10%)
</t>
  </si>
  <si>
    <t xml:space="preserve">List </t>
  </si>
  <si>
    <t>Main Floor</t>
  </si>
  <si>
    <t>Each</t>
  </si>
  <si>
    <t>In Col G Answer Y only if these prices are included in the week (Mon to Sun) with the most performances (or in the case of multiple 8 performance weeks, enter Y to each price category that applies in any one given week) in the run. If the run is less than one week, answer Y for all prices listed</t>
  </si>
  <si>
    <t>undiscounted</t>
  </si>
  <si>
    <t>Price</t>
  </si>
  <si>
    <t>(price to</t>
  </si>
  <si>
    <t>purchaser</t>
  </si>
  <si>
    <t xml:space="preserve">incl. </t>
  </si>
  <si>
    <t xml:space="preserve">taxes </t>
  </si>
  <si>
    <t>&amp; fees)</t>
  </si>
  <si>
    <t>If more rows are required, contact PACT or Equity</t>
  </si>
  <si>
    <t>Gross Weekly Potential</t>
  </si>
  <si>
    <r>
      <rPr>
        <sz val="11"/>
        <color indexed="8"/>
        <rFont val="Arial"/>
        <family val="2"/>
      </rPr>
      <t xml:space="preserve">Student/Senior Discount </t>
    </r>
    <r>
      <rPr>
        <sz val="9"/>
        <color indexed="8"/>
        <rFont val="Arial"/>
        <family val="2"/>
      </rPr>
      <t>(enter Y/N):</t>
    </r>
  </si>
  <si>
    <t>GROSS REVENUE</t>
  </si>
  <si>
    <t xml:space="preserve">Capital Improvement Fund (CIF) surcharges 
approved by Equity. </t>
  </si>
  <si>
    <t>Total Tickets
(for each CIF charge category)</t>
  </si>
  <si>
    <t>CIF Surcharge</t>
  </si>
  <si>
    <t>Deduction 1</t>
  </si>
  <si>
    <t>If you have multiple CIF levels:</t>
  </si>
  <si>
    <t>For the week used in calculating category</t>
  </si>
  <si>
    <t xml:space="preserve">Enter each CIF charge in $0.00 and </t>
  </si>
  <si>
    <r>
      <rPr>
        <sz val="10"/>
        <color indexed="8"/>
        <rFont val="Arial"/>
        <family val="2"/>
      </rPr>
      <t xml:space="preserve"> enter the total number of </t>
    </r>
    <r>
      <rPr>
        <u/>
        <sz val="10"/>
        <color indexed="8"/>
        <rFont val="Arial"/>
        <family val="2"/>
      </rPr>
      <t xml:space="preserve">seats </t>
    </r>
    <r>
      <rPr>
        <sz val="10"/>
        <color indexed="8"/>
        <rFont val="Arial"/>
        <family val="2"/>
      </rPr>
      <t xml:space="preserve">in that week </t>
    </r>
  </si>
  <si>
    <t>to which each CIF level applies</t>
  </si>
  <si>
    <t xml:space="preserve">TOTAL CIF </t>
  </si>
  <si>
    <t>Entertainment Tax 
(if applicable) of</t>
  </si>
  <si>
    <t>(enter percentage)</t>
  </si>
  <si>
    <t>Enter percentage as whole number: eg 5 not .05</t>
  </si>
  <si>
    <t>Wkly Gross Box Office Potential</t>
  </si>
  <si>
    <t xml:space="preserve"> Entertainment Tax Deduction 2</t>
  </si>
  <si>
    <t xml:space="preserve">Applicable HST/GST/QST Tax of </t>
  </si>
  <si>
    <t xml:space="preserve">
(enter percentage)</t>
  </si>
  <si>
    <t>Wkly Gross Box Office Potental</t>
  </si>
  <si>
    <t>Deduction 3</t>
  </si>
  <si>
    <t>Ticket Surcharges (imposed by third party provider)</t>
  </si>
  <si>
    <t>Total Tickets
(for each surcharge)</t>
  </si>
  <si>
    <t>Surcharge</t>
  </si>
  <si>
    <t>Deduction 4</t>
  </si>
  <si>
    <t>If multiple surcharges are applied</t>
  </si>
  <si>
    <t xml:space="preserve">List each $0.00 surcharge amount </t>
  </si>
  <si>
    <t>that is applicable and the</t>
  </si>
  <si>
    <t xml:space="preserve">total number of tickets to which </t>
  </si>
  <si>
    <t>the charge applies for the</t>
  </si>
  <si>
    <t>week used to calculate category</t>
  </si>
  <si>
    <t>Net Box Office Potential</t>
  </si>
  <si>
    <t>Deduction 1 (CIF)</t>
  </si>
  <si>
    <t>Deduction 2 (Ent.Tax)</t>
  </si>
  <si>
    <t>Deduction 3 (H/GST)</t>
  </si>
  <si>
    <t>Deduction 4 (surcharge)</t>
  </si>
  <si>
    <t>Net Max Box Office  Wkly Potential</t>
  </si>
  <si>
    <t xml:space="preserve">User Notes </t>
  </si>
  <si>
    <t>add any notes to explain any unusual entries or that you feel require further detail</t>
  </si>
  <si>
    <t>Method B -Series</t>
  </si>
  <si>
    <t>15:02 B) Series of Productions with Consistent Ticket Prices
Enter information in unshaded cells only. The calculation is automatic.</t>
  </si>
  <si>
    <t>Season Start Date:</t>
  </si>
  <si>
    <t>dd/mm/yyyy</t>
  </si>
  <si>
    <t>Season End Date:</t>
  </si>
  <si>
    <t>Method B</t>
  </si>
  <si>
    <t>Venue</t>
  </si>
  <si>
    <t># Performances in Series to which Price/Seat Applies</t>
  </si>
  <si>
    <t xml:space="preserve">Description is your code or an identifier for each pricing category.  E.g: Zone A weeknight; Tues Prev, etc.etc.
</t>
  </si>
  <si>
    <t xml:space="preserve">for each </t>
  </si>
  <si>
    <t xml:space="preserve">performance </t>
  </si>
  <si>
    <t>in the series</t>
  </si>
  <si>
    <t xml:space="preserve">Capital Improvement Fund (CIF) surcharges approved by Equity. </t>
  </si>
  <si>
    <t>CIF deduction: Use of this deduction is subject to application to PACT &amp; Equity as per 15:02 B</t>
  </si>
  <si>
    <t>If you have multiple CIF levels</t>
  </si>
  <si>
    <t>Enter the CIF $0.00 amount for each level</t>
  </si>
  <si>
    <t>total number of Performances</t>
  </si>
  <si>
    <t xml:space="preserve">for the week used  in </t>
  </si>
  <si>
    <t xml:space="preserve">calculating category </t>
  </si>
  <si>
    <t>Enter percentage as whole number: eg 3 not .03</t>
  </si>
  <si>
    <t>Gross Box Office Potential</t>
  </si>
  <si>
    <t>Enter percentage as whole number: eg 12 not 0 .12</t>
  </si>
  <si>
    <t>Gross Box Office Potental</t>
  </si>
  <si>
    <t xml:space="preserve">Ticket Surcharges </t>
  </si>
  <si>
    <t>Ticket surcharges: Use of this deduction is subject to application to PACT &amp; Equity as per 15:02 B</t>
  </si>
  <si>
    <t>TOTAL Surcharges</t>
  </si>
  <si>
    <t>Previous season subscription revenue is net of tax.</t>
  </si>
  <si>
    <t>Subscription Adjustment</t>
  </si>
  <si>
    <t>Previous Season Subscription Revenue</t>
  </si>
  <si>
    <t>Number of Productions Last Season</t>
  </si>
  <si>
    <t>Number of Productions this season</t>
  </si>
  <si>
    <t>Comparable Subscription value is different than previous subscription value only if the number of productions on subscription this season is different than the previous season's productions.</t>
  </si>
  <si>
    <t>Comparable Subscription $$</t>
  </si>
  <si>
    <t>Discount 30% for Net</t>
  </si>
  <si>
    <t>Gross BO Potential for Series</t>
  </si>
  <si>
    <t>Subscripton Discount</t>
  </si>
  <si>
    <t>Net  Box Office Potential</t>
  </si>
  <si>
    <t>Enter Number of weeks in series with 5 or more performances/wk</t>
  </si>
  <si>
    <r>
      <rPr>
        <b/>
        <sz val="11"/>
        <color indexed="8"/>
        <rFont val="Arial"/>
        <family val="2"/>
      </rPr>
      <t xml:space="preserve">Enter </t>
    </r>
    <r>
      <rPr>
        <b/>
        <u/>
        <sz val="11"/>
        <color indexed="8"/>
        <rFont val="Arial"/>
        <family val="2"/>
      </rPr>
      <t>number of performances</t>
    </r>
    <r>
      <rPr>
        <b/>
        <sz val="11"/>
        <color indexed="8"/>
        <rFont val="Arial"/>
        <family val="2"/>
      </rPr>
      <t xml:space="preserve"> in weeks with 4 or fewer per week</t>
    </r>
  </si>
  <si>
    <t>Total Performance Weeks in the Series</t>
  </si>
  <si>
    <t>CATEGORY</t>
  </si>
  <si>
    <t>Net Wkly Box Office Potential</t>
  </si>
  <si>
    <t>add any notes to explain any unusual entries or that you feel require further detail (attach separate if more space is needed)</t>
  </si>
  <si>
    <t>Dynamic Pricing</t>
  </si>
  <si>
    <t>Appendix VI - Dynamic Pricing Pilot Project
Enter information in unshaded cells only. The calculation is automatic.</t>
  </si>
  <si>
    <t>Notes &amp; Instructions</t>
  </si>
  <si>
    <t>Use the workbook you originally submitted for your co. category calculation. This sheet pulls information from your original Method B calculation.</t>
  </si>
  <si>
    <t>Enter Show Name</t>
  </si>
  <si>
    <t>Adjusted start date</t>
  </si>
  <si>
    <r>
      <rPr>
        <i/>
        <sz val="11"/>
        <color indexed="8"/>
        <rFont val="Arial"/>
        <family val="2"/>
      </rPr>
      <t xml:space="preserve">Tip: rather than re-enter original submitted prices in c5  copy and p[aste values from Full series calculation or enter:
</t>
    </r>
    <r>
      <rPr>
        <i/>
        <sz val="11"/>
        <color indexed="8"/>
        <rFont val="Arial"/>
        <family val="2"/>
      </rPr>
      <t xml:space="preserve"> </t>
    </r>
    <r>
      <rPr>
        <i/>
        <u/>
        <sz val="11"/>
        <color indexed="8"/>
        <rFont val="Arial"/>
        <family val="2"/>
      </rPr>
      <t xml:space="preserve"> ='Full Series'!D6</t>
    </r>
    <r>
      <rPr>
        <i/>
        <sz val="11"/>
        <color indexed="8"/>
        <rFont val="Arial"/>
        <family val="2"/>
      </rPr>
      <t xml:space="preserve"> and then copy down.</t>
    </r>
  </si>
  <si>
    <t>Enter all prices  beginning with initially submitted pricing and then adjusted prices.  Remember to adjust seating count with remaining inventory only from the date this form is completed.</t>
  </si>
  <si>
    <t>In col G at appropriate row location enter the effective date for pricing change DD/MM/YY</t>
  </si>
  <si>
    <t>If Approved CIF adjusts with pricing adjustment reflect that here, otherwise copy from original calculation sheet.</t>
  </si>
  <si>
    <t>List the CIF $0.00 amount for each level</t>
  </si>
  <si>
    <t>If  surcharges adjust with pricing adjustment reflect that here, otherwise copy from original calculation sheet.</t>
  </si>
  <si>
    <t>Net  Max Box Office Potential</t>
  </si>
  <si>
    <t>Weekly Max Box Office Potential</t>
  </si>
  <si>
    <t>Total performance weeks per series</t>
  </si>
  <si>
    <t>Enter Number of weeks for dynamic priced production with 5 or more performances/wk</t>
  </si>
  <si>
    <r>
      <rPr>
        <b/>
        <sz val="10"/>
        <color indexed="8"/>
        <rFont val="Arial"/>
        <family val="2"/>
      </rPr>
      <t xml:space="preserve">Enter </t>
    </r>
    <r>
      <rPr>
        <b/>
        <u/>
        <sz val="10"/>
        <color indexed="8"/>
        <rFont val="Arial"/>
        <family val="2"/>
      </rPr>
      <t>number of performances</t>
    </r>
    <r>
      <rPr>
        <b/>
        <sz val="10"/>
        <color indexed="8"/>
        <rFont val="Arial"/>
        <family val="2"/>
      </rPr>
      <t xml:space="preserve"> in weeks with 4 or fewer per week for dynamic priced production</t>
    </r>
  </si>
  <si>
    <t>Subscription Discount: Prorated % for dynamic priced production</t>
  </si>
  <si>
    <t>Prorata for single production on series</t>
  </si>
  <si>
    <t>Wkly Pro-Rata Subscription Discount</t>
  </si>
  <si>
    <t>Adjusted Weekly Box Office Potential</t>
  </si>
  <si>
    <t>Company Categories</t>
  </si>
  <si>
    <t>A</t>
  </si>
  <si>
    <t>B</t>
  </si>
  <si>
    <t>C</t>
  </si>
  <si>
    <t>D</t>
  </si>
  <si>
    <t>E</t>
  </si>
  <si>
    <t>F</t>
  </si>
  <si>
    <t>G</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</si>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</sst>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Red]\-&quot;$&quot;#,##0.00"/>
    <numFmt numFmtId="164" formatCode="dd/mm/yyyy"/>
    <numFmt numFmtId="165" formatCode="#,##0&quot; &quot;;&quot;-&quot;#,##0&quot; &quot;"/>
    <numFmt numFmtId="166" formatCode="&quot; &quot;&quot;$&quot;* #,##0.00&quot; &quot;;&quot;-&quot;&quot;$&quot;* #,##0.00&quot; &quot;;&quot; &quot;&quot;$&quot;* &quot;-&quot;??&quot; &quot;"/>
    <numFmt numFmtId="167" formatCode="0.000"/>
    <numFmt numFmtId="168" formatCode="&quot;$&quot;#,##0.00"/>
    <numFmt numFmtId="169" formatCode="&quot; &quot;* #,##0.00&quot; &quot;;&quot;-&quot;* #,##0.00&quot; &quot;;&quot; &quot;* &quot;-&quot;??&quot; &quot;"/>
    <numFmt numFmtId="170" formatCode="&quot;$&quot;#,##0.00;&quot;-&quot;&quot;$&quot;#,##0.00"/>
    <numFmt numFmtId="171" formatCode="&quot; &quot;&quot;$&quot;* #,##0.00&quot; &quot;;&quot; &quot;&quot;$&quot;* \(#,##0.00\);&quot; &quot;&quot;$&quot;* &quot;-&quot;??&quot; &quot;"/>
  </numFmts>
  <fonts count="27">
    <font>
      <sz val="11"/>
      <color indexed="8"/>
      <name val="Calibri"/>
    </font>
    <font>
      <sz val="12"/>
      <color indexed="8"/>
      <name val="Calibri"/>
      <family val="2"/>
    </font>
    <font>
      <sz val="14"/>
      <color indexed="8"/>
      <name val="Calibri"/>
      <family val="2"/>
    </font>
    <font>
      <u/>
      <sz val="12"/>
      <color indexed="11"/>
      <name val="Calibri"/>
      <family val="2"/>
    </font>
    <font>
      <sz val="11"/>
      <color indexed="8"/>
      <name val="Arial"/>
      <family val="2"/>
    </font>
    <font>
      <sz val="12"/>
      <color indexed="8"/>
      <name val="Arial"/>
      <family val="2"/>
    </font>
    <font>
      <b/>
      <sz val="14"/>
      <color indexed="8"/>
      <name val="Arial"/>
      <family val="2"/>
    </font>
    <font>
      <b/>
      <sz val="11"/>
      <color indexed="8"/>
      <name val="Arial"/>
      <family val="2"/>
    </font>
    <font>
      <i/>
      <sz val="11"/>
      <color indexed="8"/>
      <name val="Arial"/>
      <family val="2"/>
    </font>
    <font>
      <sz val="10"/>
      <color indexed="8"/>
      <name val="Arial"/>
      <family val="2"/>
    </font>
    <font>
      <sz val="8"/>
      <color indexed="8"/>
      <name val="Arial"/>
      <family val="2"/>
    </font>
    <font>
      <i/>
      <sz val="10"/>
      <color indexed="8"/>
      <name val="Arial"/>
      <family val="2"/>
    </font>
    <font>
      <sz val="9"/>
      <color indexed="8"/>
      <name val="Arial"/>
      <family val="2"/>
    </font>
    <font>
      <u/>
      <sz val="11"/>
      <color indexed="8"/>
      <name val="Arial"/>
      <family val="2"/>
    </font>
    <font>
      <b/>
      <sz val="10"/>
      <color indexed="8"/>
      <name val="Arial"/>
      <family val="2"/>
    </font>
    <font>
      <u/>
      <sz val="10"/>
      <color indexed="8"/>
      <name val="Arial"/>
      <family val="2"/>
    </font>
    <font>
      <b/>
      <sz val="12"/>
      <color indexed="8"/>
      <name val="Arial"/>
      <family val="2"/>
    </font>
    <font>
      <sz val="14"/>
      <color indexed="8"/>
      <name val="Arial"/>
      <family val="2"/>
    </font>
    <font>
      <sz val="11"/>
      <color indexed="20"/>
      <name val="Arial"/>
      <family val="2"/>
    </font>
    <font>
      <b/>
      <i/>
      <sz val="11"/>
      <color indexed="8"/>
      <name val="Arial"/>
      <family val="2"/>
    </font>
    <font>
      <u val="double"/>
      <sz val="11"/>
      <color indexed="8"/>
      <name val="Arial"/>
      <family val="2"/>
    </font>
    <font>
      <b/>
      <u/>
      <sz val="11"/>
      <color indexed="8"/>
      <name val="Arial"/>
      <family val="2"/>
    </font>
    <font>
      <i/>
      <u/>
      <sz val="11"/>
      <color indexed="8"/>
      <name val="Arial"/>
      <family val="2"/>
    </font>
    <font>
      <b/>
      <u val="double"/>
      <sz val="11"/>
      <color indexed="8"/>
      <name val="Arial"/>
      <family val="2"/>
    </font>
    <font>
      <b/>
      <u/>
      <sz val="10"/>
      <color indexed="8"/>
      <name val="Arial"/>
      <family val="2"/>
    </font>
    <font>
      <i/>
      <sz val="11"/>
      <color indexed="20"/>
      <name val="Arial"/>
      <family val="2"/>
    </font>
    <font>
      <b/>
      <sz val="11"/>
      <color theme="1"/>
      <name val="Helvetica Neue"/>
      <family val="2"/>
      <scheme val="minor"/>
    </font>
  </fonts>
  <fills count="1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1"/>
        <bgColor auto="1"/>
      </patternFill>
    </fill>
    <fill>
      <patternFill patternType="solid">
        <fgColor indexed="22"/>
        <bgColor auto="1"/>
      </patternFill>
    </fill>
    <fill>
      <patternFill patternType="solid">
        <fgColor indexed="23"/>
        <bgColor auto="1"/>
      </patternFill>
    </fill>
    <fill>
      <patternFill patternType="solid">
        <fgColor indexed="24"/>
        <bgColor auto="1"/>
      </patternFill>
    </fill>
    <fill>
      <patternFill patternType="solid">
        <fgColor theme="0" tint="-0.249977111117893"/>
        <bgColor indexed="64"/>
      </patternFill>
    </fill>
  </fills>
  <borders count="95">
    <border>
      <left/>
      <right/>
      <top/>
      <bottom/>
      <diagonal/>
    </border>
    <border>
      <left style="thin">
        <color indexed="13"/>
      </left>
      <right style="thin">
        <color indexed="13"/>
      </right>
      <top style="thin">
        <color indexed="13"/>
      </top>
      <bottom style="thin">
        <color indexed="8"/>
      </bottom>
      <diagonal/>
    </border>
    <border>
      <left style="thin">
        <color indexed="13"/>
      </left>
      <right/>
      <top style="thin">
        <color indexed="13"/>
      </top>
      <bottom style="thin">
        <color indexed="8"/>
      </bottom>
      <diagonal/>
    </border>
    <border>
      <left/>
      <right/>
      <top style="thin">
        <color indexed="13"/>
      </top>
      <bottom/>
      <diagonal/>
    </border>
    <border>
      <left/>
      <right style="thin">
        <color indexed="13"/>
      </right>
      <top style="thin">
        <color indexed="13"/>
      </top>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thin">
        <color indexed="13"/>
      </right>
      <top style="thin">
        <color indexed="8"/>
      </top>
      <bottom style="medium">
        <color indexed="8"/>
      </bottom>
      <diagonal/>
    </border>
    <border>
      <left style="thin">
        <color indexed="13"/>
      </left>
      <right style="thin">
        <color indexed="13"/>
      </right>
      <top style="thin">
        <color indexed="8"/>
      </top>
      <bottom style="medium">
        <color indexed="8"/>
      </bottom>
      <diagonal/>
    </border>
    <border>
      <left style="thin">
        <color indexed="13"/>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bottom/>
      <diagonal/>
    </border>
    <border>
      <left/>
      <right style="thin">
        <color indexed="13"/>
      </right>
      <top/>
      <bottom/>
      <diagonal/>
    </border>
    <border>
      <left style="thin">
        <color indexed="8"/>
      </left>
      <right/>
      <top style="medium">
        <color indexed="8"/>
      </top>
      <bottom style="medium">
        <color indexed="8"/>
      </bottom>
      <diagonal/>
    </border>
    <border>
      <left/>
      <right/>
      <top style="medium">
        <color indexed="8"/>
      </top>
      <bottom style="medium">
        <color indexed="8"/>
      </bottom>
      <diagonal/>
    </border>
    <border>
      <left/>
      <right style="thin">
        <color indexed="13"/>
      </right>
      <top style="medium">
        <color indexed="8"/>
      </top>
      <bottom style="medium">
        <color indexed="8"/>
      </bottom>
      <diagonal/>
    </border>
    <border>
      <left style="thin">
        <color indexed="13"/>
      </left>
      <right style="thin">
        <color indexed="13"/>
      </right>
      <top style="medium">
        <color indexed="8"/>
      </top>
      <bottom style="medium">
        <color indexed="8"/>
      </bottom>
      <diagonal/>
    </border>
    <border>
      <left style="thin">
        <color indexed="13"/>
      </left>
      <right style="thin">
        <color indexed="8"/>
      </right>
      <top style="medium">
        <color indexed="8"/>
      </top>
      <bottom style="medium">
        <color indexed="8"/>
      </bottom>
      <diagonal/>
    </border>
    <border>
      <left style="thin">
        <color indexed="13"/>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bottom/>
      <diagonal/>
    </border>
    <border>
      <left style="thin">
        <color indexed="13"/>
      </left>
      <right/>
      <top style="medium">
        <color indexed="8"/>
      </top>
      <bottom style="medium">
        <color indexed="8"/>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thin">
        <color indexed="8"/>
      </right>
      <top style="medium">
        <color indexed="8"/>
      </top>
      <bottom style="medium">
        <color indexed="8"/>
      </bottom>
      <diagonal/>
    </border>
    <border>
      <left/>
      <right style="thin">
        <color indexed="13"/>
      </right>
      <top style="medium">
        <color indexed="8"/>
      </top>
      <bottom style="thin">
        <color indexed="13"/>
      </bottom>
      <diagonal/>
    </border>
    <border>
      <left style="thin">
        <color indexed="13"/>
      </left>
      <right style="thin">
        <color indexed="13"/>
      </right>
      <top style="medium">
        <color indexed="8"/>
      </top>
      <bottom style="thin">
        <color indexed="13"/>
      </bottom>
      <diagonal/>
    </border>
    <border>
      <left style="thin">
        <color indexed="13"/>
      </left>
      <right/>
      <top style="medium">
        <color indexed="8"/>
      </top>
      <bottom style="thin">
        <color indexed="13"/>
      </bottom>
      <diagonal/>
    </border>
    <border>
      <left/>
      <right style="medium">
        <color indexed="8"/>
      </right>
      <top style="medium">
        <color indexed="8"/>
      </top>
      <bottom/>
      <diagonal/>
    </border>
    <border>
      <left style="medium">
        <color indexed="8"/>
      </left>
      <right style="thin">
        <color indexed="8"/>
      </right>
      <top style="medium">
        <color indexed="8"/>
      </top>
      <bottom style="thin">
        <color indexed="13"/>
      </bottom>
      <diagonal/>
    </border>
    <border>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top style="thin">
        <color indexed="13"/>
      </top>
      <bottom style="thin">
        <color indexed="13"/>
      </bottom>
      <diagonal/>
    </border>
    <border>
      <left/>
      <right style="medium">
        <color indexed="8"/>
      </right>
      <top/>
      <bottom/>
      <diagonal/>
    </border>
    <border>
      <left style="medium">
        <color indexed="8"/>
      </left>
      <right style="thin">
        <color indexed="8"/>
      </right>
      <top style="thin">
        <color indexed="13"/>
      </top>
      <bottom style="thin">
        <color indexed="13"/>
      </bottom>
      <diagonal/>
    </border>
    <border>
      <left style="thin">
        <color indexed="13"/>
      </left>
      <right style="thin">
        <color indexed="13"/>
      </right>
      <top style="thin">
        <color indexed="13"/>
      </top>
      <bottom/>
      <diagonal/>
    </border>
    <border>
      <left style="thin">
        <color indexed="13"/>
      </left>
      <right/>
      <top style="thin">
        <color indexed="13"/>
      </top>
      <bottom/>
      <diagonal/>
    </border>
    <border>
      <left/>
      <right style="medium">
        <color indexed="8"/>
      </right>
      <top/>
      <bottom style="thin">
        <color indexed="8"/>
      </bottom>
      <diagonal/>
    </border>
    <border>
      <left style="medium">
        <color indexed="8"/>
      </left>
      <right style="thin">
        <color indexed="8"/>
      </right>
      <top style="thin">
        <color indexed="13"/>
      </top>
      <bottom/>
      <diagonal/>
    </border>
    <border>
      <left/>
      <right/>
      <top/>
      <bottom/>
      <diagonal/>
    </border>
    <border>
      <left/>
      <right style="medium">
        <color indexed="8"/>
      </right>
      <top style="thin">
        <color indexed="8"/>
      </top>
      <bottom/>
      <diagonal/>
    </border>
    <border>
      <left style="medium">
        <color indexed="8"/>
      </left>
      <right style="thin">
        <color indexed="8"/>
      </right>
      <top/>
      <bottom/>
      <diagonal/>
    </border>
    <border>
      <left/>
      <right style="medium">
        <color indexed="8"/>
      </right>
      <top/>
      <bottom style="medium">
        <color indexed="8"/>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medium">
        <color indexed="8"/>
      </top>
      <bottom style="thin">
        <color indexed="8"/>
      </bottom>
      <diagonal/>
    </border>
    <border>
      <left/>
      <right style="thin">
        <color indexed="8"/>
      </right>
      <top/>
      <bottom style="thin">
        <color indexed="8"/>
      </bottom>
      <diagonal/>
    </border>
    <border>
      <left style="thin">
        <color indexed="13"/>
      </left>
      <right style="thin">
        <color indexed="13"/>
      </right>
      <top style="thin">
        <color indexed="8"/>
      </top>
      <bottom/>
      <diagonal/>
    </border>
    <border>
      <left style="thin">
        <color indexed="13"/>
      </left>
      <right/>
      <top style="thin">
        <color indexed="8"/>
      </top>
      <bottom/>
      <diagonal/>
    </border>
    <border>
      <left style="thin">
        <color indexed="13"/>
      </left>
      <right/>
      <top/>
      <bottom/>
      <diagonal/>
    </border>
    <border>
      <left style="medium">
        <color indexed="8"/>
      </left>
      <right style="thin">
        <color indexed="13"/>
      </right>
      <top style="medium">
        <color indexed="8"/>
      </top>
      <bottom style="thin">
        <color indexed="13"/>
      </bottom>
      <diagonal/>
    </border>
    <border>
      <left style="thin">
        <color indexed="13"/>
      </left>
      <right style="medium">
        <color indexed="8"/>
      </right>
      <top style="medium">
        <color indexed="8"/>
      </top>
      <bottom style="thin">
        <color indexed="13"/>
      </bottom>
      <diagonal/>
    </border>
    <border>
      <left style="medium">
        <color indexed="8"/>
      </left>
      <right style="thin">
        <color indexed="13"/>
      </right>
      <top style="thin">
        <color indexed="13"/>
      </top>
      <bottom style="medium">
        <color indexed="8"/>
      </bottom>
      <diagonal/>
    </border>
    <border>
      <left style="thin">
        <color indexed="13"/>
      </left>
      <right style="thin">
        <color indexed="13"/>
      </right>
      <top style="thin">
        <color indexed="13"/>
      </top>
      <bottom style="medium">
        <color indexed="8"/>
      </bottom>
      <diagonal/>
    </border>
    <border>
      <left style="thin">
        <color indexed="13"/>
      </left>
      <right style="medium">
        <color indexed="8"/>
      </right>
      <top style="thin">
        <color indexed="13"/>
      </top>
      <bottom style="medium">
        <color indexed="8"/>
      </bottom>
      <diagonal/>
    </border>
    <border>
      <left style="medium">
        <color indexed="8"/>
      </left>
      <right style="thin">
        <color indexed="13"/>
      </right>
      <top style="thin">
        <color indexed="13"/>
      </top>
      <bottom style="thin">
        <color indexed="13"/>
      </bottom>
      <diagonal/>
    </border>
    <border>
      <left style="thin">
        <color indexed="13"/>
      </left>
      <right/>
      <top style="thin">
        <color indexed="13"/>
      </top>
      <bottom style="medium">
        <color indexed="8"/>
      </bottom>
      <diagonal/>
    </border>
    <border>
      <left style="medium">
        <color indexed="8"/>
      </left>
      <right/>
      <top style="medium">
        <color indexed="8"/>
      </top>
      <bottom/>
      <diagonal/>
    </border>
    <border>
      <left style="medium">
        <color indexed="8"/>
      </left>
      <right/>
      <top/>
      <bottom style="medium">
        <color indexed="8"/>
      </bottom>
      <diagonal/>
    </border>
    <border>
      <left/>
      <right/>
      <top style="thin">
        <color indexed="8"/>
      </top>
      <bottom/>
      <diagonal/>
    </border>
    <border>
      <left style="thin">
        <color indexed="13"/>
      </left>
      <right style="medium">
        <color indexed="8"/>
      </right>
      <top style="medium">
        <color indexed="8"/>
      </top>
      <bottom/>
      <diagonal/>
    </border>
    <border>
      <left style="medium">
        <color indexed="8"/>
      </left>
      <right/>
      <top style="thin">
        <color indexed="13"/>
      </top>
      <bottom style="thin">
        <color indexed="13"/>
      </bottom>
      <diagonal/>
    </border>
    <border>
      <left style="medium">
        <color indexed="8"/>
      </left>
      <right/>
      <top style="thin">
        <color indexed="13"/>
      </top>
      <bottom style="medium">
        <color indexed="8"/>
      </bottom>
      <diagonal/>
    </border>
    <border>
      <left style="thin">
        <color indexed="13"/>
      </left>
      <right/>
      <top/>
      <bottom style="medium">
        <color indexed="8"/>
      </bottom>
      <diagonal/>
    </border>
    <border>
      <left/>
      <right style="thin">
        <color indexed="13"/>
      </right>
      <top/>
      <bottom style="thin">
        <color indexed="13"/>
      </bottom>
      <diagonal/>
    </border>
    <border>
      <left style="thin">
        <color indexed="13"/>
      </left>
      <right style="thin">
        <color indexed="13"/>
      </right>
      <top/>
      <bottom style="thin">
        <color indexed="13"/>
      </bottom>
      <diagonal/>
    </border>
    <border>
      <left style="thin">
        <color indexed="13"/>
      </left>
      <right style="medium">
        <color indexed="8"/>
      </right>
      <top style="thin">
        <color indexed="13"/>
      </top>
      <bottom style="thin">
        <color indexed="13"/>
      </bottom>
      <diagonal/>
    </border>
    <border>
      <left style="thin">
        <color indexed="8"/>
      </left>
      <right/>
      <top style="thin">
        <color indexed="8"/>
      </top>
      <bottom/>
      <diagonal/>
    </border>
    <border>
      <left/>
      <right style="thin">
        <color indexed="13"/>
      </right>
      <top style="thin">
        <color indexed="8"/>
      </top>
      <bottom style="thin">
        <color indexed="13"/>
      </bottom>
      <diagonal/>
    </border>
    <border>
      <left style="thin">
        <color indexed="13"/>
      </left>
      <right style="thin">
        <color indexed="13"/>
      </right>
      <top style="thin">
        <color indexed="8"/>
      </top>
      <bottom style="thin">
        <color indexed="13"/>
      </bottom>
      <diagonal/>
    </border>
    <border>
      <left style="thin">
        <color indexed="13"/>
      </left>
      <right/>
      <top style="thin">
        <color indexed="8"/>
      </top>
      <bottom style="thin">
        <color indexed="13"/>
      </bottom>
      <diagonal/>
    </border>
    <border>
      <left/>
      <right style="thin">
        <color indexed="8"/>
      </right>
      <top style="thin">
        <color indexed="8"/>
      </top>
      <bottom/>
      <diagonal/>
    </border>
    <border>
      <left style="thin">
        <color indexed="13"/>
      </left>
      <right style="thin">
        <color indexed="8"/>
      </right>
      <top/>
      <bottom/>
      <diagonal/>
    </border>
    <border>
      <left/>
      <right style="thin">
        <color indexed="8"/>
      </right>
      <top style="medium">
        <color indexed="8"/>
      </top>
      <bottom style="thin">
        <color indexed="8"/>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medium">
        <color indexed="8"/>
      </left>
      <right style="medium">
        <color indexed="8"/>
      </right>
      <top/>
      <bottom/>
      <diagonal/>
    </border>
    <border>
      <left style="thin">
        <color indexed="8"/>
      </left>
      <right style="thin">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style="medium">
        <color indexed="8"/>
      </top>
      <bottom style="thin">
        <color indexed="13"/>
      </bottom>
      <diagonal/>
    </border>
    <border>
      <left style="thin">
        <color indexed="8"/>
      </left>
      <right/>
      <top style="thin">
        <color indexed="13"/>
      </top>
      <bottom style="thin">
        <color indexed="13"/>
      </bottom>
      <diagonal/>
    </border>
    <border>
      <left style="thin">
        <color indexed="8"/>
      </left>
      <right style="medium">
        <color indexed="8"/>
      </right>
      <top style="medium">
        <color indexed="8"/>
      </top>
      <bottom/>
      <diagonal/>
    </border>
    <border>
      <left style="thin">
        <color indexed="8"/>
      </left>
      <right/>
      <top style="thin">
        <color indexed="13"/>
      </top>
      <bottom/>
      <diagonal/>
    </border>
    <border>
      <left style="thin">
        <color indexed="8"/>
      </left>
      <right style="medium">
        <color indexed="8"/>
      </right>
      <top/>
      <bottom style="medium">
        <color indexed="8"/>
      </bottom>
      <diagonal/>
    </border>
    <border>
      <left style="thin">
        <color indexed="8"/>
      </left>
      <right/>
      <top style="medium">
        <color indexed="8"/>
      </top>
      <bottom style="thin">
        <color indexed="13"/>
      </bottom>
      <diagonal/>
    </border>
    <border>
      <left/>
      <right style="thin">
        <color indexed="13"/>
      </right>
      <top style="thin">
        <color indexed="13"/>
      </top>
      <bottom style="thin">
        <color indexed="8"/>
      </bottom>
      <diagonal/>
    </border>
    <border>
      <left style="thin">
        <color indexed="13"/>
      </left>
      <right/>
      <top style="medium">
        <color indexed="8"/>
      </top>
      <bottom/>
      <diagonal/>
    </border>
    <border>
      <left/>
      <right/>
      <top/>
      <bottom style="thin">
        <color indexed="13"/>
      </bottom>
      <diagonal/>
    </border>
  </borders>
  <cellStyleXfs count="1">
    <xf numFmtId="0" fontId="0" fillId="0" borderId="0" applyNumberFormat="0" applyFill="0" applyBorder="0" applyProtection="0"/>
  </cellStyleXfs>
  <cellXfs count="458">
    <xf numFmtId="0" fontId="0" fillId="0" borderId="0" xfId="0"/>
    <xf numFmtId="0" fontId="2" fillId="0" borderId="0" xfId="0" applyFont="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xf numFmtId="0" fontId="0" fillId="5" borderId="3" xfId="0" applyFill="1" applyBorder="1"/>
    <xf numFmtId="49" fontId="5" fillId="5" borderId="4" xfId="0" applyNumberFormat="1" applyFont="1" applyFill="1" applyBorder="1" applyAlignment="1">
      <alignment horizontal="center" vertical="center"/>
    </xf>
    <xf numFmtId="0" fontId="0" fillId="5" borderId="11" xfId="0" applyFill="1" applyBorder="1"/>
    <xf numFmtId="49" fontId="0" fillId="5" borderId="12" xfId="0" applyNumberFormat="1" applyFill="1" applyBorder="1" applyAlignment="1">
      <alignment vertical="top"/>
    </xf>
    <xf numFmtId="0" fontId="0" fillId="5" borderId="12" xfId="0" applyFill="1" applyBorder="1"/>
    <xf numFmtId="0" fontId="0" fillId="4" borderId="16" xfId="0" applyFill="1" applyBorder="1"/>
    <xf numFmtId="49" fontId="7" fillId="6" borderId="19" xfId="0" applyNumberFormat="1" applyFont="1" applyFill="1" applyBorder="1" applyAlignment="1">
      <alignment horizontal="right"/>
    </xf>
    <xf numFmtId="165" fontId="4" fillId="4" borderId="20" xfId="0" applyNumberFormat="1" applyFont="1" applyFill="1" applyBorder="1" applyAlignment="1">
      <alignment horizontal="right"/>
    </xf>
    <xf numFmtId="0" fontId="0" fillId="5" borderId="21" xfId="0" applyFill="1" applyBorder="1"/>
    <xf numFmtId="49" fontId="7" fillId="7" borderId="23" xfId="0" applyNumberFormat="1" applyFont="1" applyFill="1" applyBorder="1" applyAlignment="1">
      <alignment horizontal="center"/>
    </xf>
    <xf numFmtId="166" fontId="0" fillId="6" borderId="24" xfId="0" applyNumberFormat="1" applyFill="1" applyBorder="1"/>
    <xf numFmtId="0" fontId="8" fillId="6" borderId="25" xfId="0" applyFont="1" applyFill="1" applyBorder="1" applyAlignment="1">
      <alignment horizontal="center" vertical="center" wrapText="1"/>
    </xf>
    <xf numFmtId="49" fontId="4" fillId="6" borderId="14" xfId="0" applyNumberFormat="1" applyFont="1" applyFill="1" applyBorder="1" applyAlignment="1">
      <alignment horizontal="center" vertical="center" wrapText="1"/>
    </xf>
    <xf numFmtId="49" fontId="4" fillId="6" borderId="26" xfId="0" applyNumberFormat="1" applyFont="1" applyFill="1" applyBorder="1" applyAlignment="1">
      <alignment horizontal="center" vertical="center" wrapText="1"/>
    </xf>
    <xf numFmtId="49" fontId="4" fillId="6" borderId="27" xfId="0" applyNumberFormat="1" applyFont="1" applyFill="1" applyBorder="1" applyAlignment="1">
      <alignment horizontal="center" vertical="center" wrapText="1"/>
    </xf>
    <xf numFmtId="49" fontId="7" fillId="5" borderId="11" xfId="0" applyNumberFormat="1" applyFont="1" applyFill="1" applyBorder="1" applyAlignment="1">
      <alignment horizontal="center" vertical="center"/>
    </xf>
    <xf numFmtId="166" fontId="4" fillId="6" borderId="28" xfId="0" applyNumberFormat="1" applyFont="1" applyFill="1" applyBorder="1" applyAlignment="1">
      <alignment horizontal="center" wrapText="1"/>
    </xf>
    <xf numFmtId="0" fontId="7" fillId="5" borderId="11" xfId="0" applyFont="1" applyFill="1" applyBorder="1" applyAlignment="1">
      <alignment horizontal="center" vertical="center"/>
    </xf>
    <xf numFmtId="49" fontId="10" fillId="6" borderId="25" xfId="0" applyNumberFormat="1" applyFont="1" applyFill="1" applyBorder="1" applyAlignment="1">
      <alignment horizontal="center"/>
    </xf>
    <xf numFmtId="49" fontId="0" fillId="4" borderId="30" xfId="0" applyNumberFormat="1" applyFill="1" applyBorder="1"/>
    <xf numFmtId="166" fontId="9" fillId="4" borderId="31" xfId="0" applyNumberFormat="1" applyFont="1" applyFill="1" applyBorder="1"/>
    <xf numFmtId="1" fontId="0" fillId="4" borderId="31" xfId="0" applyNumberFormat="1" applyFill="1" applyBorder="1"/>
    <xf numFmtId="1" fontId="0" fillId="4" borderId="32" xfId="0" applyNumberFormat="1" applyFill="1" applyBorder="1"/>
    <xf numFmtId="166" fontId="0" fillId="8" borderId="33" xfId="0" applyNumberFormat="1" applyFill="1" applyBorder="1"/>
    <xf numFmtId="166" fontId="0" fillId="4" borderId="34" xfId="0" applyNumberFormat="1" applyFill="1" applyBorder="1"/>
    <xf numFmtId="0" fontId="0" fillId="5" borderId="12" xfId="0" applyFill="1" applyBorder="1" applyAlignment="1">
      <alignment wrapText="1"/>
    </xf>
    <xf numFmtId="49" fontId="10" fillId="6" borderId="11" xfId="0" applyNumberFormat="1" applyFont="1" applyFill="1" applyBorder="1" applyAlignment="1">
      <alignment horizontal="center"/>
    </xf>
    <xf numFmtId="0" fontId="0" fillId="4" borderId="35" xfId="0" applyFill="1" applyBorder="1"/>
    <xf numFmtId="166" fontId="9" fillId="4" borderId="36" xfId="0" applyNumberFormat="1" applyFont="1" applyFill="1" applyBorder="1"/>
    <xf numFmtId="1" fontId="0" fillId="4" borderId="36" xfId="0" applyNumberFormat="1" applyFill="1" applyBorder="1"/>
    <xf numFmtId="1" fontId="0" fillId="4" borderId="37" xfId="0" applyNumberFormat="1" applyFill="1" applyBorder="1"/>
    <xf numFmtId="166" fontId="0" fillId="8" borderId="38" xfId="0" applyNumberFormat="1" applyFill="1" applyBorder="1"/>
    <xf numFmtId="166" fontId="0" fillId="4" borderId="39" xfId="0" applyNumberFormat="1" applyFill="1" applyBorder="1"/>
    <xf numFmtId="0" fontId="10" fillId="6" borderId="11" xfId="0" applyFont="1" applyFill="1" applyBorder="1" applyAlignment="1">
      <alignment horizontal="center"/>
    </xf>
    <xf numFmtId="166" fontId="0" fillId="4" borderId="36" xfId="0" applyNumberFormat="1" applyFill="1" applyBorder="1"/>
    <xf numFmtId="0" fontId="0" fillId="4" borderId="4" xfId="0" applyFill="1" applyBorder="1"/>
    <xf numFmtId="166" fontId="0" fillId="4" borderId="40" xfId="0" applyNumberFormat="1" applyFill="1" applyBorder="1"/>
    <xf numFmtId="1" fontId="0" fillId="4" borderId="40" xfId="0" applyNumberFormat="1" applyFill="1" applyBorder="1"/>
    <xf numFmtId="1" fontId="0" fillId="4" borderId="41" xfId="0" applyNumberFormat="1" applyFill="1" applyBorder="1"/>
    <xf numFmtId="166" fontId="0" fillId="8" borderId="42" xfId="0" applyNumberFormat="1" applyFill="1" applyBorder="1"/>
    <xf numFmtId="166" fontId="0" fillId="4" borderId="43" xfId="0" applyNumberFormat="1" applyFill="1" applyBorder="1"/>
    <xf numFmtId="0" fontId="0" fillId="6" borderId="11" xfId="0" applyFill="1" applyBorder="1"/>
    <xf numFmtId="0" fontId="0" fillId="6" borderId="44" xfId="0" applyFill="1" applyBorder="1"/>
    <xf numFmtId="166" fontId="0" fillId="6" borderId="44" xfId="0" applyNumberFormat="1" applyFill="1" applyBorder="1"/>
    <xf numFmtId="0" fontId="7" fillId="6" borderId="44" xfId="0" applyFont="1" applyFill="1" applyBorder="1"/>
    <xf numFmtId="0" fontId="4" fillId="6" borderId="44" xfId="0" applyFont="1" applyFill="1" applyBorder="1" applyAlignment="1">
      <alignment horizontal="center"/>
    </xf>
    <xf numFmtId="49" fontId="4" fillId="6" borderId="45" xfId="0" applyNumberFormat="1" applyFont="1" applyFill="1" applyBorder="1" applyAlignment="1">
      <alignment horizontal="center" wrapText="1"/>
    </xf>
    <xf numFmtId="166" fontId="0" fillId="6" borderId="46" xfId="0" applyNumberFormat="1" applyFill="1" applyBorder="1"/>
    <xf numFmtId="0" fontId="11" fillId="6" borderId="44" xfId="0" applyFont="1" applyFill="1" applyBorder="1" applyAlignment="1">
      <alignment horizontal="center" vertical="center"/>
    </xf>
    <xf numFmtId="0" fontId="4" fillId="6" borderId="26" xfId="0" applyFont="1" applyFill="1" applyBorder="1" applyAlignment="1">
      <alignment horizontal="center" vertical="center"/>
    </xf>
    <xf numFmtId="166" fontId="0" fillId="9" borderId="47" xfId="0" applyNumberFormat="1" applyFill="1" applyBorder="1"/>
    <xf numFmtId="166" fontId="4" fillId="6" borderId="46" xfId="0" applyNumberFormat="1" applyFont="1" applyFill="1" applyBorder="1" applyAlignment="1">
      <alignment horizontal="center"/>
    </xf>
    <xf numFmtId="0" fontId="4" fillId="6" borderId="23" xfId="0" applyFont="1" applyFill="1" applyBorder="1" applyAlignment="1">
      <alignment horizontal="center"/>
    </xf>
    <xf numFmtId="0" fontId="0" fillId="6" borderId="23" xfId="0" applyFill="1" applyBorder="1"/>
    <xf numFmtId="166" fontId="0" fillId="6" borderId="48" xfId="0" applyNumberFormat="1" applyFill="1" applyBorder="1"/>
    <xf numFmtId="0" fontId="13" fillId="4" borderId="26" xfId="0" applyFont="1" applyFill="1" applyBorder="1" applyAlignment="1">
      <alignment horizontal="center"/>
    </xf>
    <xf numFmtId="166" fontId="0" fillId="9" borderId="44" xfId="0" applyNumberFormat="1" applyFill="1" applyBorder="1"/>
    <xf numFmtId="0" fontId="0" fillId="6" borderId="49" xfId="0" applyFill="1" applyBorder="1"/>
    <xf numFmtId="0" fontId="0" fillId="6" borderId="50" xfId="0" applyFill="1" applyBorder="1"/>
    <xf numFmtId="166" fontId="0" fillId="6" borderId="50" xfId="0" applyNumberFormat="1" applyFill="1" applyBorder="1"/>
    <xf numFmtId="49" fontId="14" fillId="6" borderId="51" xfId="0" applyNumberFormat="1" applyFont="1" applyFill="1" applyBorder="1" applyAlignment="1">
      <alignment horizontal="right"/>
    </xf>
    <xf numFmtId="166" fontId="7" fillId="9" borderId="50" xfId="0" applyNumberFormat="1" applyFont="1" applyFill="1" applyBorder="1"/>
    <xf numFmtId="166" fontId="0" fillId="6" borderId="52" xfId="0" applyNumberFormat="1" applyFill="1" applyBorder="1"/>
    <xf numFmtId="0" fontId="0" fillId="4" borderId="53" xfId="0" applyFill="1" applyBorder="1"/>
    <xf numFmtId="166" fontId="0" fillId="4" borderId="53" xfId="0" applyNumberFormat="1" applyFill="1" applyBorder="1"/>
    <xf numFmtId="0" fontId="0" fillId="4" borderId="54" xfId="0" applyFill="1" applyBorder="1"/>
    <xf numFmtId="0" fontId="0" fillId="5" borderId="44" xfId="0" applyFill="1" applyBorder="1"/>
    <xf numFmtId="0" fontId="0" fillId="6" borderId="55" xfId="0" applyFill="1" applyBorder="1"/>
    <xf numFmtId="0" fontId="0" fillId="6" borderId="26" xfId="0" applyFill="1" applyBorder="1"/>
    <xf numFmtId="166" fontId="0" fillId="6" borderId="21" xfId="0" applyNumberFormat="1" applyFill="1" applyBorder="1"/>
    <xf numFmtId="49" fontId="4" fillId="4" borderId="58" xfId="0" applyNumberFormat="1" applyFont="1" applyFill="1" applyBorder="1" applyAlignment="1">
      <alignment horizontal="center" vertical="center" wrapText="1"/>
    </xf>
    <xf numFmtId="49" fontId="4" fillId="4" borderId="59" xfId="0" applyNumberFormat="1" applyFont="1" applyFill="1" applyBorder="1" applyAlignment="1">
      <alignment horizontal="center" vertical="center"/>
    </xf>
    <xf numFmtId="49" fontId="4" fillId="4" borderId="60" xfId="0" applyNumberFormat="1" applyFont="1" applyFill="1" applyBorder="1" applyAlignment="1">
      <alignment horizontal="center" vertical="center"/>
    </xf>
    <xf numFmtId="0" fontId="4" fillId="6" borderId="44" xfId="0" applyFont="1" applyFill="1" applyBorder="1" applyAlignment="1">
      <alignment horizontal="right" vertical="center"/>
    </xf>
    <xf numFmtId="166" fontId="0" fillId="6" borderId="38" xfId="0" applyNumberFormat="1" applyFill="1" applyBorder="1"/>
    <xf numFmtId="1" fontId="4" fillId="4" borderId="56" xfId="0" applyNumberFormat="1" applyFont="1" applyFill="1" applyBorder="1" applyAlignment="1">
      <alignment horizontal="center"/>
    </xf>
    <xf numFmtId="166" fontId="0" fillId="4" borderId="32" xfId="0" applyNumberFormat="1" applyFill="1" applyBorder="1"/>
    <xf numFmtId="49" fontId="9" fillId="5" borderId="12" xfId="0" applyNumberFormat="1" applyFont="1" applyFill="1" applyBorder="1" applyAlignment="1">
      <alignment horizontal="left"/>
    </xf>
    <xf numFmtId="1" fontId="4" fillId="4" borderId="61" xfId="0" applyNumberFormat="1" applyFont="1" applyFill="1" applyBorder="1" applyAlignment="1">
      <alignment horizontal="center"/>
    </xf>
    <xf numFmtId="166" fontId="0" fillId="4" borderId="37" xfId="0" applyNumberFormat="1" applyFill="1" applyBorder="1"/>
    <xf numFmtId="49" fontId="7" fillId="5" borderId="44" xfId="0" applyNumberFormat="1" applyFont="1" applyFill="1" applyBorder="1" applyAlignment="1">
      <alignment horizontal="center" vertical="center"/>
    </xf>
    <xf numFmtId="0" fontId="7" fillId="5" borderId="44" xfId="0" applyFont="1" applyFill="1" applyBorder="1" applyAlignment="1">
      <alignment horizontal="center" vertical="center"/>
    </xf>
    <xf numFmtId="1" fontId="4" fillId="4" borderId="58" xfId="0" applyNumberFormat="1" applyFont="1" applyFill="1" applyBorder="1" applyAlignment="1">
      <alignment horizontal="center"/>
    </xf>
    <xf numFmtId="166" fontId="0" fillId="4" borderId="62" xfId="0" applyNumberFormat="1" applyFill="1" applyBorder="1"/>
    <xf numFmtId="166" fontId="0" fillId="8" borderId="47" xfId="0" applyNumberFormat="1" applyFill="1" applyBorder="1"/>
    <xf numFmtId="0" fontId="4" fillId="5" borderId="12" xfId="0" applyFont="1" applyFill="1" applyBorder="1" applyAlignment="1">
      <alignment horizontal="left"/>
    </xf>
    <xf numFmtId="49" fontId="0" fillId="6" borderId="51" xfId="0" applyNumberFormat="1" applyFill="1" applyBorder="1"/>
    <xf numFmtId="166" fontId="4" fillId="9" borderId="51" xfId="0" applyNumberFormat="1" applyFont="1" applyFill="1" applyBorder="1" applyAlignment="1">
      <alignment horizontal="center"/>
    </xf>
    <xf numFmtId="0" fontId="0" fillId="6" borderId="6" xfId="0" applyFill="1" applyBorder="1"/>
    <xf numFmtId="49" fontId="7" fillId="6" borderId="19" xfId="0" applyNumberFormat="1" applyFont="1" applyFill="1" applyBorder="1" applyAlignment="1">
      <alignment horizontal="center" wrapText="1"/>
    </xf>
    <xf numFmtId="10" fontId="13" fillId="4" borderId="14" xfId="0" applyNumberFormat="1" applyFont="1" applyFill="1" applyBorder="1" applyAlignment="1">
      <alignment horizontal="center"/>
    </xf>
    <xf numFmtId="49" fontId="0" fillId="6" borderId="20" xfId="0" applyNumberFormat="1" applyFill="1" applyBorder="1"/>
    <xf numFmtId="49" fontId="7" fillId="5" borderId="44" xfId="0" applyNumberFormat="1" applyFont="1" applyFill="1" applyBorder="1" applyAlignment="1">
      <alignment horizontal="center"/>
    </xf>
    <xf numFmtId="49" fontId="9" fillId="5" borderId="12" xfId="0" applyNumberFormat="1" applyFont="1" applyFill="1" applyBorder="1"/>
    <xf numFmtId="0" fontId="0" fillId="6" borderId="55" xfId="0" applyFill="1" applyBorder="1" applyAlignment="1">
      <alignment wrapText="1"/>
    </xf>
    <xf numFmtId="0" fontId="0" fillId="6" borderId="44" xfId="0" applyFill="1" applyBorder="1" applyAlignment="1">
      <alignment wrapText="1"/>
    </xf>
    <xf numFmtId="0" fontId="0" fillId="6" borderId="38" xfId="0" applyFill="1" applyBorder="1" applyAlignment="1">
      <alignment wrapText="1"/>
    </xf>
    <xf numFmtId="49" fontId="4" fillId="6" borderId="63" xfId="0" applyNumberFormat="1" applyFont="1" applyFill="1" applyBorder="1" applyAlignment="1">
      <alignment horizontal="center" wrapText="1"/>
    </xf>
    <xf numFmtId="0" fontId="4" fillId="6" borderId="23" xfId="0" applyFont="1" applyFill="1" applyBorder="1" applyAlignment="1">
      <alignment horizontal="center" wrapText="1"/>
    </xf>
    <xf numFmtId="49" fontId="4" fillId="6" borderId="33" xfId="0" applyNumberFormat="1" applyFont="1" applyFill="1" applyBorder="1" applyAlignment="1">
      <alignment horizontal="center" wrapText="1"/>
    </xf>
    <xf numFmtId="166" fontId="0" fillId="6" borderId="21" xfId="0" applyNumberFormat="1" applyFill="1" applyBorder="1" applyAlignment="1">
      <alignment wrapText="1"/>
    </xf>
    <xf numFmtId="0" fontId="4" fillId="5" borderId="44" xfId="0" applyFont="1" applyFill="1" applyBorder="1" applyAlignment="1">
      <alignment horizontal="center" vertical="center"/>
    </xf>
    <xf numFmtId="166" fontId="0" fillId="8" borderId="64" xfId="0" applyNumberFormat="1" applyFill="1" applyBorder="1"/>
    <xf numFmtId="167" fontId="0" fillId="6" borderId="26" xfId="0" applyNumberFormat="1" applyFill="1" applyBorder="1"/>
    <xf numFmtId="0" fontId="0" fillId="4" borderId="15" xfId="0" applyFill="1" applyBorder="1"/>
    <xf numFmtId="0" fontId="0" fillId="4" borderId="22" xfId="0" applyFill="1" applyBorder="1"/>
    <xf numFmtId="49" fontId="7" fillId="6" borderId="63" xfId="0" applyNumberFormat="1" applyFont="1" applyFill="1" applyBorder="1" applyAlignment="1">
      <alignment horizontal="right" vertical="center" wrapText="1"/>
    </xf>
    <xf numFmtId="10" fontId="13" fillId="4" borderId="23" xfId="0" applyNumberFormat="1" applyFont="1" applyFill="1" applyBorder="1" applyAlignment="1">
      <alignment horizontal="center"/>
    </xf>
    <xf numFmtId="49" fontId="0" fillId="6" borderId="33" xfId="0" applyNumberFormat="1" applyFill="1" applyBorder="1" applyAlignment="1">
      <alignment wrapText="1"/>
    </xf>
    <xf numFmtId="49" fontId="4" fillId="6" borderId="21" xfId="0" applyNumberFormat="1" applyFont="1" applyFill="1" applyBorder="1" applyAlignment="1">
      <alignment horizontal="center" wrapText="1"/>
    </xf>
    <xf numFmtId="0" fontId="4" fillId="6" borderId="44" xfId="0" applyFont="1" applyFill="1" applyBorder="1" applyAlignment="1">
      <alignment horizontal="center" wrapText="1"/>
    </xf>
    <xf numFmtId="49" fontId="4" fillId="6" borderId="38" xfId="0" applyNumberFormat="1" applyFont="1" applyFill="1" applyBorder="1" applyAlignment="1">
      <alignment horizontal="center" wrapText="1"/>
    </xf>
    <xf numFmtId="0" fontId="0" fillId="5" borderId="44" xfId="0" applyFill="1" applyBorder="1" applyAlignment="1">
      <alignment wrapText="1"/>
    </xf>
    <xf numFmtId="166" fontId="0" fillId="4" borderId="15" xfId="0" applyNumberFormat="1" applyFill="1" applyBorder="1"/>
    <xf numFmtId="167" fontId="0" fillId="4" borderId="16" xfId="0" applyNumberFormat="1" applyFill="1" applyBorder="1"/>
    <xf numFmtId="166" fontId="0" fillId="4" borderId="22" xfId="0" applyNumberFormat="1" applyFill="1" applyBorder="1"/>
    <xf numFmtId="49" fontId="7" fillId="6" borderId="63" xfId="0" applyNumberFormat="1" applyFont="1" applyFill="1" applyBorder="1"/>
    <xf numFmtId="0" fontId="0" fillId="6" borderId="33" xfId="0" applyFill="1" applyBorder="1"/>
    <xf numFmtId="49" fontId="4" fillId="6" borderId="64" xfId="0" applyNumberFormat="1" applyFont="1" applyFill="1" applyBorder="1" applyAlignment="1">
      <alignment horizontal="center" vertical="center" wrapText="1"/>
    </xf>
    <xf numFmtId="49" fontId="4" fillId="6" borderId="26" xfId="0" applyNumberFormat="1" applyFont="1" applyFill="1" applyBorder="1" applyAlignment="1">
      <alignment horizontal="center" vertical="center"/>
    </xf>
    <xf numFmtId="49" fontId="4" fillId="6" borderId="47" xfId="0" applyNumberFormat="1" applyFont="1" applyFill="1" applyBorder="1" applyAlignment="1">
      <alignment horizontal="center" vertical="center"/>
    </xf>
    <xf numFmtId="49" fontId="7" fillId="6" borderId="51" xfId="0" applyNumberFormat="1" applyFont="1" applyFill="1" applyBorder="1"/>
    <xf numFmtId="9" fontId="0" fillId="6" borderId="26" xfId="0" applyNumberFormat="1" applyFill="1" applyBorder="1"/>
    <xf numFmtId="167" fontId="0" fillId="6" borderId="6" xfId="0" applyNumberFormat="1" applyFill="1" applyBorder="1"/>
    <xf numFmtId="166" fontId="0" fillId="6" borderId="65" xfId="0" applyNumberFormat="1" applyFill="1" applyBorder="1"/>
    <xf numFmtId="49" fontId="7" fillId="4" borderId="56" xfId="0" applyNumberFormat="1" applyFont="1" applyFill="1" applyBorder="1"/>
    <xf numFmtId="0" fontId="0" fillId="4" borderId="66" xfId="0" applyFill="1" applyBorder="1"/>
    <xf numFmtId="0" fontId="0" fillId="6" borderId="21" xfId="0" applyFill="1" applyBorder="1"/>
    <xf numFmtId="49" fontId="9" fillId="4" borderId="67" xfId="0" applyNumberFormat="1" applyFont="1" applyFill="1" applyBorder="1"/>
    <xf numFmtId="49" fontId="4" fillId="4" borderId="68" xfId="0" applyNumberFormat="1" applyFont="1" applyFill="1" applyBorder="1" applyAlignment="1">
      <alignment horizontal="center" wrapText="1"/>
    </xf>
    <xf numFmtId="49" fontId="16" fillId="10" borderId="21" xfId="0" applyNumberFormat="1" applyFont="1" applyFill="1" applyBorder="1" applyAlignment="1">
      <alignment horizontal="center" vertical="center"/>
    </xf>
    <xf numFmtId="0" fontId="0" fillId="6" borderId="69" xfId="0" applyFill="1" applyBorder="1"/>
    <xf numFmtId="166" fontId="0" fillId="6" borderId="26" xfId="0" applyNumberFormat="1" applyFill="1" applyBorder="1"/>
    <xf numFmtId="0" fontId="0" fillId="6" borderId="14" xfId="0" applyFill="1" applyBorder="1"/>
    <xf numFmtId="0" fontId="0" fillId="4" borderId="70" xfId="0" applyFill="1" applyBorder="1"/>
    <xf numFmtId="0" fontId="0" fillId="4" borderId="71" xfId="0" applyFill="1" applyBorder="1"/>
    <xf numFmtId="0" fontId="0" fillId="4" borderId="61" xfId="0" applyFill="1" applyBorder="1"/>
    <xf numFmtId="0" fontId="0" fillId="4" borderId="36" xfId="0" applyFill="1" applyBorder="1"/>
    <xf numFmtId="0" fontId="0" fillId="4" borderId="31" xfId="0" applyFill="1" applyBorder="1"/>
    <xf numFmtId="166" fontId="7" fillId="4" borderId="31" xfId="0" applyNumberFormat="1" applyFont="1" applyFill="1" applyBorder="1"/>
    <xf numFmtId="166" fontId="4" fillId="4" borderId="36" xfId="0" applyNumberFormat="1" applyFont="1" applyFill="1" applyBorder="1" applyAlignment="1">
      <alignment horizontal="center"/>
    </xf>
    <xf numFmtId="0" fontId="4" fillId="4" borderId="36" xfId="0" applyFont="1" applyFill="1" applyBorder="1" applyAlignment="1">
      <alignment horizontal="center"/>
    </xf>
    <xf numFmtId="0" fontId="7" fillId="4" borderId="36" xfId="0" applyFont="1" applyFill="1" applyBorder="1"/>
    <xf numFmtId="166" fontId="7" fillId="4" borderId="36" xfId="0" applyNumberFormat="1" applyFont="1" applyFill="1" applyBorder="1"/>
    <xf numFmtId="0" fontId="18" fillId="4" borderId="36" xfId="0" applyFont="1" applyFill="1" applyBorder="1"/>
    <xf numFmtId="166" fontId="7" fillId="4" borderId="36" xfId="0" applyNumberFormat="1" applyFont="1" applyFill="1" applyBorder="1" applyAlignment="1">
      <alignment horizontal="center" wrapText="1"/>
    </xf>
    <xf numFmtId="49" fontId="5" fillId="5" borderId="3" xfId="0" applyNumberFormat="1" applyFont="1" applyFill="1" applyBorder="1" applyAlignment="1">
      <alignment horizontal="center" vertical="center"/>
    </xf>
    <xf numFmtId="49" fontId="16" fillId="6" borderId="77" xfId="0" applyNumberFormat="1" applyFont="1" applyFill="1" applyBorder="1" applyAlignment="1">
      <alignment horizontal="center"/>
    </xf>
    <xf numFmtId="49" fontId="0" fillId="5" borderId="44" xfId="0" applyNumberFormat="1" applyFill="1" applyBorder="1" applyAlignment="1">
      <alignment vertical="top"/>
    </xf>
    <xf numFmtId="0" fontId="6" fillId="6" borderId="28" xfId="0" applyFont="1" applyFill="1" applyBorder="1" applyAlignment="1">
      <alignment horizontal="right"/>
    </xf>
    <xf numFmtId="0" fontId="6" fillId="6" borderId="26" xfId="0" applyFont="1" applyFill="1" applyBorder="1" applyAlignment="1">
      <alignment horizontal="right"/>
    </xf>
    <xf numFmtId="49" fontId="8" fillId="6" borderId="44" xfId="0" applyNumberFormat="1" applyFont="1" applyFill="1" applyBorder="1" applyAlignment="1">
      <alignment horizontal="right"/>
    </xf>
    <xf numFmtId="49" fontId="16" fillId="4" borderId="78" xfId="0" applyNumberFormat="1" applyFont="1" applyFill="1" applyBorder="1" applyAlignment="1">
      <alignment horizontal="center"/>
    </xf>
    <xf numFmtId="49" fontId="19" fillId="6" borderId="19" xfId="0" applyNumberFormat="1" applyFont="1" applyFill="1" applyBorder="1" applyAlignment="1">
      <alignment horizontal="center" vertical="center" wrapText="1"/>
    </xf>
    <xf numFmtId="3" fontId="8" fillId="4" borderId="20" xfId="0" applyNumberFormat="1" applyFont="1" applyFill="1" applyBorder="1" applyAlignment="1">
      <alignment horizontal="center" vertical="center" wrapText="1"/>
    </xf>
    <xf numFmtId="49" fontId="8" fillId="6" borderId="21" xfId="0" applyNumberFormat="1" applyFont="1" applyFill="1" applyBorder="1" applyAlignment="1">
      <alignment horizontal="right" vertical="center" wrapText="1"/>
    </xf>
    <xf numFmtId="49" fontId="7" fillId="7" borderId="48" xfId="0" applyNumberFormat="1" applyFont="1" applyFill="1" applyBorder="1" applyAlignment="1">
      <alignment horizontal="center"/>
    </xf>
    <xf numFmtId="0" fontId="7" fillId="6" borderId="13" xfId="0" applyFont="1" applyFill="1" applyBorder="1" applyAlignment="1">
      <alignment horizontal="center" wrapText="1"/>
    </xf>
    <xf numFmtId="49" fontId="4" fillId="6" borderId="26" xfId="0" applyNumberFormat="1" applyFont="1" applyFill="1" applyBorder="1" applyAlignment="1">
      <alignment horizontal="center" wrapText="1"/>
    </xf>
    <xf numFmtId="0" fontId="10" fillId="4" borderId="30" xfId="0" applyFont="1" applyFill="1" applyBorder="1" applyAlignment="1">
      <alignment horizontal="center"/>
    </xf>
    <xf numFmtId="0" fontId="10" fillId="4" borderId="31" xfId="0" applyFont="1" applyFill="1" applyBorder="1" applyAlignment="1">
      <alignment horizontal="center"/>
    </xf>
    <xf numFmtId="166" fontId="0" fillId="4" borderId="31" xfId="0" applyNumberFormat="1" applyFill="1" applyBorder="1"/>
    <xf numFmtId="166" fontId="0" fillId="8" borderId="24" xfId="0" applyNumberFormat="1" applyFill="1" applyBorder="1"/>
    <xf numFmtId="0" fontId="4" fillId="4" borderId="35" xfId="0" applyFont="1" applyFill="1" applyBorder="1" applyAlignment="1">
      <alignment horizontal="center"/>
    </xf>
    <xf numFmtId="0" fontId="10" fillId="4" borderId="35" xfId="0" applyFont="1" applyFill="1" applyBorder="1" applyAlignment="1">
      <alignment horizontal="center"/>
    </xf>
    <xf numFmtId="0" fontId="10" fillId="4" borderId="36" xfId="0" applyFont="1" applyFill="1" applyBorder="1" applyAlignment="1">
      <alignment horizontal="center"/>
    </xf>
    <xf numFmtId="166" fontId="0" fillId="8" borderId="48" xfId="0" applyNumberFormat="1" applyFill="1" applyBorder="1"/>
    <xf numFmtId="0" fontId="10" fillId="4" borderId="4" xfId="0" applyFont="1" applyFill="1" applyBorder="1" applyAlignment="1">
      <alignment horizontal="center"/>
    </xf>
    <xf numFmtId="0" fontId="10" fillId="4" borderId="40" xfId="0" applyFont="1" applyFill="1" applyBorder="1" applyAlignment="1">
      <alignment horizontal="center"/>
    </xf>
    <xf numFmtId="0" fontId="0" fillId="6" borderId="28" xfId="0" applyFill="1" applyBorder="1"/>
    <xf numFmtId="166" fontId="4" fillId="9" borderId="27" xfId="0" applyNumberFormat="1" applyFont="1" applyFill="1" applyBorder="1" applyAlignment="1">
      <alignment horizontal="center"/>
    </xf>
    <xf numFmtId="0" fontId="0" fillId="6" borderId="25" xfId="0" applyFill="1" applyBorder="1"/>
    <xf numFmtId="166" fontId="0" fillId="6" borderId="23" xfId="0" applyNumberFormat="1" applyFill="1" applyBorder="1"/>
    <xf numFmtId="0" fontId="0" fillId="6" borderId="29" xfId="0" applyFill="1" applyBorder="1"/>
    <xf numFmtId="49" fontId="14" fillId="6" borderId="63" xfId="0" applyNumberFormat="1" applyFont="1" applyFill="1" applyBorder="1"/>
    <xf numFmtId="0" fontId="9" fillId="6" borderId="23" xfId="0" applyFont="1" applyFill="1" applyBorder="1"/>
    <xf numFmtId="0" fontId="9" fillId="6" borderId="24" xfId="0" applyFont="1" applyFill="1" applyBorder="1"/>
    <xf numFmtId="0" fontId="9" fillId="5" borderId="11" xfId="0" applyFont="1" applyFill="1" applyBorder="1"/>
    <xf numFmtId="49" fontId="4" fillId="6" borderId="27" xfId="0" applyNumberFormat="1" applyFont="1" applyFill="1" applyBorder="1" applyAlignment="1">
      <alignment horizontal="center" vertical="center"/>
    </xf>
    <xf numFmtId="49" fontId="4" fillId="6" borderId="38" xfId="0" applyNumberFormat="1" applyFont="1" applyFill="1" applyBorder="1" applyAlignment="1">
      <alignment horizontal="right"/>
    </xf>
    <xf numFmtId="1" fontId="0" fillId="4" borderId="56" xfId="0" applyNumberFormat="1" applyFill="1" applyBorder="1"/>
    <xf numFmtId="49" fontId="0" fillId="5" borderId="11" xfId="0" applyNumberFormat="1" applyFill="1" applyBorder="1"/>
    <xf numFmtId="1" fontId="0" fillId="4" borderId="61" xfId="0" applyNumberFormat="1" applyFill="1" applyBorder="1"/>
    <xf numFmtId="1" fontId="0" fillId="4" borderId="58" xfId="0" applyNumberFormat="1" applyFill="1" applyBorder="1"/>
    <xf numFmtId="166" fontId="0" fillId="8" borderId="27" xfId="0" applyNumberFormat="1" applyFill="1" applyBorder="1"/>
    <xf numFmtId="49" fontId="7" fillId="4" borderId="51" xfId="0" applyNumberFormat="1" applyFont="1" applyFill="1" applyBorder="1"/>
    <xf numFmtId="166" fontId="4" fillId="9" borderId="79" xfId="0" applyNumberFormat="1" applyFont="1" applyFill="1" applyBorder="1" applyAlignment="1">
      <alignment horizontal="center"/>
    </xf>
    <xf numFmtId="0" fontId="0" fillId="6" borderId="10" xfId="0" applyFill="1" applyBorder="1"/>
    <xf numFmtId="49" fontId="7" fillId="12" borderId="19" xfId="0" applyNumberFormat="1" applyFont="1" applyFill="1" applyBorder="1" applyAlignment="1">
      <alignment horizontal="center" wrapText="1"/>
    </xf>
    <xf numFmtId="49" fontId="0" fillId="12" borderId="29" xfId="0" applyNumberFormat="1" applyFill="1" applyBorder="1"/>
    <xf numFmtId="49" fontId="0" fillId="5" borderId="44" xfId="0" applyNumberFormat="1" applyFill="1" applyBorder="1"/>
    <xf numFmtId="0" fontId="0" fillId="6" borderId="11" xfId="0" applyFill="1" applyBorder="1" applyAlignment="1">
      <alignment wrapText="1"/>
    </xf>
    <xf numFmtId="49" fontId="4" fillId="12" borderId="63" xfId="0" applyNumberFormat="1" applyFont="1" applyFill="1" applyBorder="1" applyAlignment="1">
      <alignment horizontal="center" wrapText="1"/>
    </xf>
    <xf numFmtId="0" fontId="4" fillId="12" borderId="23" xfId="0" applyFont="1" applyFill="1" applyBorder="1" applyAlignment="1">
      <alignment horizontal="center" wrapText="1"/>
    </xf>
    <xf numFmtId="49" fontId="4" fillId="12" borderId="24" xfId="0" applyNumberFormat="1" applyFont="1" applyFill="1" applyBorder="1" applyAlignment="1">
      <alignment horizontal="center" wrapText="1"/>
    </xf>
    <xf numFmtId="167" fontId="0" fillId="12" borderId="26" xfId="0" applyNumberFormat="1" applyFill="1" applyBorder="1"/>
    <xf numFmtId="166" fontId="0" fillId="9" borderId="27" xfId="0" applyNumberFormat="1" applyFill="1" applyBorder="1"/>
    <xf numFmtId="49" fontId="7" fillId="12" borderId="63" xfId="0" applyNumberFormat="1" applyFont="1" applyFill="1" applyBorder="1" applyAlignment="1">
      <alignment horizontal="right" vertical="center" wrapText="1"/>
    </xf>
    <xf numFmtId="49" fontId="0" fillId="12" borderId="24" xfId="0" applyNumberFormat="1" applyFill="1" applyBorder="1" applyAlignment="1">
      <alignment wrapText="1"/>
    </xf>
    <xf numFmtId="49" fontId="4" fillId="12" borderId="21" xfId="0" applyNumberFormat="1" applyFont="1" applyFill="1" applyBorder="1" applyAlignment="1">
      <alignment horizontal="center" wrapText="1"/>
    </xf>
    <xf numFmtId="0" fontId="4" fillId="12" borderId="44" xfId="0" applyFont="1" applyFill="1" applyBorder="1" applyAlignment="1">
      <alignment horizontal="center" wrapText="1"/>
    </xf>
    <xf numFmtId="49" fontId="4" fillId="12" borderId="48" xfId="0" applyNumberFormat="1" applyFont="1" applyFill="1" applyBorder="1" applyAlignment="1">
      <alignment horizontal="center" wrapText="1"/>
    </xf>
    <xf numFmtId="168" fontId="0" fillId="4" borderId="35" xfId="0" applyNumberFormat="1" applyFill="1" applyBorder="1"/>
    <xf numFmtId="166" fontId="0" fillId="6" borderId="14" xfId="0" applyNumberFormat="1" applyFill="1" applyBorder="1"/>
    <xf numFmtId="167" fontId="0" fillId="6" borderId="14" xfId="0" applyNumberFormat="1" applyFill="1" applyBorder="1"/>
    <xf numFmtId="166" fontId="0" fillId="6" borderId="29" xfId="0" applyNumberFormat="1" applyFill="1" applyBorder="1"/>
    <xf numFmtId="169" fontId="0" fillId="4" borderId="35" xfId="0" applyNumberFormat="1" applyFill="1" applyBorder="1"/>
    <xf numFmtId="0" fontId="0" fillId="12" borderId="63" xfId="0" applyFill="1" applyBorder="1" applyAlignment="1">
      <alignment wrapText="1"/>
    </xf>
    <xf numFmtId="49" fontId="7" fillId="12" borderId="23" xfId="0" applyNumberFormat="1" applyFont="1" applyFill="1" applyBorder="1" applyAlignment="1">
      <alignment horizontal="center" vertical="center"/>
    </xf>
    <xf numFmtId="0" fontId="0" fillId="12" borderId="24" xfId="0" applyFill="1" applyBorder="1"/>
    <xf numFmtId="49" fontId="4" fillId="12" borderId="64" xfId="0" applyNumberFormat="1" applyFont="1" applyFill="1" applyBorder="1" applyAlignment="1">
      <alignment horizontal="center" vertical="center" wrapText="1"/>
    </xf>
    <xf numFmtId="49" fontId="4" fillId="12" borderId="26" xfId="0" applyNumberFormat="1" applyFont="1" applyFill="1" applyBorder="1" applyAlignment="1">
      <alignment horizontal="center" vertical="center"/>
    </xf>
    <xf numFmtId="49" fontId="4" fillId="12" borderId="27" xfId="0" applyNumberFormat="1" applyFont="1" applyFill="1" applyBorder="1" applyAlignment="1">
      <alignment horizontal="center" vertical="center"/>
    </xf>
    <xf numFmtId="49" fontId="5" fillId="5" borderId="11" xfId="0" applyNumberFormat="1" applyFont="1" applyFill="1" applyBorder="1" applyAlignment="1">
      <alignment vertical="center"/>
    </xf>
    <xf numFmtId="49" fontId="0" fillId="5" borderId="44" xfId="0" applyNumberFormat="1" applyFill="1" applyBorder="1" applyAlignment="1">
      <alignment vertical="top" wrapText="1"/>
    </xf>
    <xf numFmtId="0" fontId="0" fillId="5" borderId="44" xfId="0" applyFill="1" applyBorder="1" applyAlignment="1">
      <alignment vertical="top" wrapText="1"/>
    </xf>
    <xf numFmtId="166" fontId="4" fillId="6" borderId="26" xfId="0" applyNumberFormat="1" applyFont="1" applyFill="1" applyBorder="1" applyAlignment="1">
      <alignment horizontal="center" wrapText="1"/>
    </xf>
    <xf numFmtId="0" fontId="4" fillId="6" borderId="26" xfId="0" applyFont="1" applyFill="1" applyBorder="1" applyAlignment="1">
      <alignment horizontal="center" wrapText="1"/>
    </xf>
    <xf numFmtId="0" fontId="4" fillId="6" borderId="6" xfId="0" applyFont="1" applyFill="1" applyBorder="1" applyAlignment="1">
      <alignment horizontal="center" wrapText="1"/>
    </xf>
    <xf numFmtId="0" fontId="4" fillId="6" borderId="10" xfId="0" applyFont="1" applyFill="1" applyBorder="1" applyAlignment="1">
      <alignment horizontal="center" wrapText="1"/>
    </xf>
    <xf numFmtId="49" fontId="7" fillId="6" borderId="38" xfId="0" applyNumberFormat="1" applyFont="1" applyFill="1" applyBorder="1" applyAlignment="1">
      <alignment wrapText="1"/>
    </xf>
    <xf numFmtId="49" fontId="4" fillId="12" borderId="81" xfId="0" applyNumberFormat="1" applyFont="1" applyFill="1" applyBorder="1" applyAlignment="1">
      <alignment horizontal="center" wrapText="1"/>
    </xf>
    <xf numFmtId="49" fontId="4" fillId="12" borderId="82" xfId="0" applyNumberFormat="1" applyFont="1" applyFill="1" applyBorder="1" applyAlignment="1">
      <alignment horizontal="center" vertical="center" wrapText="1"/>
    </xf>
    <xf numFmtId="0" fontId="7" fillId="6" borderId="38" xfId="0" applyFont="1" applyFill="1" applyBorder="1" applyAlignment="1">
      <alignment wrapText="1"/>
    </xf>
    <xf numFmtId="166" fontId="7" fillId="4" borderId="81" xfId="0" applyNumberFormat="1" applyFont="1" applyFill="1" applyBorder="1" applyAlignment="1">
      <alignment vertical="center"/>
    </xf>
    <xf numFmtId="1" fontId="4" fillId="4" borderId="82" xfId="0" applyNumberFormat="1" applyFont="1" applyFill="1" applyBorder="1" applyAlignment="1">
      <alignment horizontal="center" vertical="center"/>
    </xf>
    <xf numFmtId="1" fontId="4" fillId="4" borderId="84" xfId="0" applyNumberFormat="1" applyFont="1" applyFill="1" applyBorder="1" applyAlignment="1">
      <alignment horizontal="center" vertical="center"/>
    </xf>
    <xf numFmtId="49" fontId="5" fillId="5" borderId="11" xfId="0" applyNumberFormat="1" applyFont="1" applyFill="1" applyBorder="1"/>
    <xf numFmtId="0" fontId="0" fillId="6" borderId="38" xfId="0" applyFill="1" applyBorder="1"/>
    <xf numFmtId="49" fontId="7" fillId="6" borderId="85" xfId="0" applyNumberFormat="1" applyFont="1" applyFill="1" applyBorder="1" applyAlignment="1">
      <alignment horizontal="center" vertical="center" wrapText="1"/>
    </xf>
    <xf numFmtId="166" fontId="4" fillId="12" borderId="82" xfId="0" applyNumberFormat="1" applyFont="1" applyFill="1" applyBorder="1" applyAlignment="1">
      <alignment horizontal="center" vertical="center"/>
    </xf>
    <xf numFmtId="49" fontId="4" fillId="12" borderId="84" xfId="0" applyNumberFormat="1" applyFont="1" applyFill="1" applyBorder="1" applyAlignment="1">
      <alignment horizontal="center" vertical="center"/>
    </xf>
    <xf numFmtId="166" fontId="7" fillId="9" borderId="84" xfId="0" applyNumberFormat="1" applyFont="1" applyFill="1" applyBorder="1" applyAlignment="1">
      <alignment vertical="center"/>
    </xf>
    <xf numFmtId="49" fontId="7" fillId="6" borderId="19" xfId="0" applyNumberFormat="1" applyFont="1" applyFill="1" applyBorder="1"/>
    <xf numFmtId="166" fontId="7" fillId="6" borderId="14" xfId="0" applyNumberFormat="1" applyFont="1" applyFill="1" applyBorder="1"/>
    <xf numFmtId="0" fontId="0" fillId="6" borderId="20" xfId="0" applyFill="1" applyBorder="1"/>
    <xf numFmtId="166" fontId="7" fillId="6" borderId="23" xfId="0" applyNumberFormat="1" applyFont="1" applyFill="1" applyBorder="1"/>
    <xf numFmtId="166" fontId="13" fillId="9" borderId="33" xfId="0" applyNumberFormat="1" applyFont="1" applyFill="1" applyBorder="1"/>
    <xf numFmtId="49" fontId="7" fillId="6" borderId="21" xfId="0" applyNumberFormat="1" applyFont="1" applyFill="1" applyBorder="1"/>
    <xf numFmtId="166" fontId="7" fillId="6" borderId="44" xfId="0" applyNumberFormat="1" applyFont="1" applyFill="1" applyBorder="1"/>
    <xf numFmtId="166" fontId="0" fillId="9" borderId="38" xfId="0" applyNumberFormat="1" applyFill="1" applyBorder="1"/>
    <xf numFmtId="0" fontId="0" fillId="6" borderId="46" xfId="0" applyFill="1" applyBorder="1"/>
    <xf numFmtId="0" fontId="0" fillId="6" borderId="11" xfId="0" applyFill="1" applyBorder="1" applyAlignment="1">
      <alignment vertical="center"/>
    </xf>
    <xf numFmtId="0" fontId="0" fillId="6" borderId="44" xfId="0" applyFill="1" applyBorder="1" applyAlignment="1">
      <alignment vertical="center"/>
    </xf>
    <xf numFmtId="0" fontId="0" fillId="6" borderId="38" xfId="0" applyFill="1" applyBorder="1" applyAlignment="1">
      <alignment vertical="center"/>
    </xf>
    <xf numFmtId="49" fontId="7" fillId="6" borderId="64" xfId="0" applyNumberFormat="1" applyFont="1" applyFill="1" applyBorder="1" applyAlignment="1">
      <alignment vertical="center"/>
    </xf>
    <xf numFmtId="166" fontId="7" fillId="6" borderId="26" xfId="0" applyNumberFormat="1" applyFont="1" applyFill="1" applyBorder="1" applyAlignment="1">
      <alignment vertical="center"/>
    </xf>
    <xf numFmtId="166" fontId="20" fillId="9" borderId="47" xfId="0" applyNumberFormat="1" applyFont="1" applyFill="1" applyBorder="1" applyAlignment="1">
      <alignment vertical="center"/>
    </xf>
    <xf numFmtId="0" fontId="0" fillId="6" borderId="27" xfId="0" applyFill="1" applyBorder="1"/>
    <xf numFmtId="0" fontId="0" fillId="4" borderId="86" xfId="0" applyNumberFormat="1" applyFill="1" applyBorder="1"/>
    <xf numFmtId="0" fontId="0" fillId="4" borderId="3" xfId="0" applyNumberFormat="1" applyFill="1" applyBorder="1"/>
    <xf numFmtId="166" fontId="0" fillId="8" borderId="26" xfId="0" applyNumberFormat="1" applyFill="1" applyBorder="1" applyAlignment="1">
      <alignment vertical="center"/>
    </xf>
    <xf numFmtId="0" fontId="0" fillId="6" borderId="22" xfId="0" applyFill="1" applyBorder="1"/>
    <xf numFmtId="0" fontId="7" fillId="6" borderId="14" xfId="0" applyFont="1" applyFill="1" applyBorder="1" applyAlignment="1">
      <alignment horizontal="center"/>
    </xf>
    <xf numFmtId="170" fontId="0" fillId="4" borderId="35" xfId="0" applyNumberFormat="1" applyFill="1" applyBorder="1"/>
    <xf numFmtId="170" fontId="0" fillId="4" borderId="71" xfId="0" applyNumberFormat="1" applyFill="1" applyBorder="1"/>
    <xf numFmtId="170" fontId="0" fillId="4" borderId="36" xfId="0" applyNumberFormat="1" applyFill="1" applyBorder="1"/>
    <xf numFmtId="0" fontId="0" fillId="4" borderId="36" xfId="0" applyFill="1" applyBorder="1" applyAlignment="1">
      <alignment wrapText="1"/>
    </xf>
    <xf numFmtId="166" fontId="4" fillId="4" borderId="36" xfId="0" applyNumberFormat="1" applyFont="1" applyFill="1" applyBorder="1" applyAlignment="1">
      <alignment horizontal="center" wrapText="1"/>
    </xf>
    <xf numFmtId="0" fontId="4" fillId="4" borderId="36" xfId="0" applyFont="1" applyFill="1" applyBorder="1" applyAlignment="1">
      <alignment horizontal="center" wrapText="1"/>
    </xf>
    <xf numFmtId="166" fontId="0" fillId="4" borderId="36" xfId="0" applyNumberFormat="1" applyFill="1" applyBorder="1" applyAlignment="1">
      <alignment wrapText="1"/>
    </xf>
    <xf numFmtId="0" fontId="9" fillId="4" borderId="37" xfId="0" applyFont="1" applyFill="1" applyBorder="1"/>
    <xf numFmtId="0" fontId="9" fillId="5" borderId="3" xfId="0" applyFont="1" applyFill="1" applyBorder="1"/>
    <xf numFmtId="49" fontId="16" fillId="5" borderId="3" xfId="0" applyNumberFormat="1" applyFont="1" applyFill="1" applyBorder="1" applyAlignment="1">
      <alignment horizontal="center" vertical="center"/>
    </xf>
    <xf numFmtId="0" fontId="0" fillId="5" borderId="4" xfId="0" applyFill="1" applyBorder="1"/>
    <xf numFmtId="49" fontId="16" fillId="6" borderId="65" xfId="0" applyNumberFormat="1" applyFont="1" applyFill="1" applyBorder="1" applyAlignment="1">
      <alignment horizontal="right"/>
    </xf>
    <xf numFmtId="49" fontId="7" fillId="4" borderId="77" xfId="0" applyNumberFormat="1" applyFont="1" applyFill="1" applyBorder="1" applyAlignment="1">
      <alignment horizontal="center"/>
    </xf>
    <xf numFmtId="0" fontId="0" fillId="4" borderId="87" xfId="0" applyFill="1" applyBorder="1"/>
    <xf numFmtId="49" fontId="19" fillId="6" borderId="88" xfId="0" applyNumberFormat="1" applyFont="1" applyFill="1" applyBorder="1" applyAlignment="1">
      <alignment horizontal="right" vertical="center" wrapText="1"/>
    </xf>
    <xf numFmtId="0" fontId="0" fillId="4" borderId="89" xfId="0" applyFill="1" applyBorder="1"/>
    <xf numFmtId="3" fontId="7" fillId="4" borderId="90" xfId="0" applyNumberFormat="1" applyFont="1" applyFill="1" applyBorder="1" applyAlignment="1">
      <alignment horizontal="center" wrapText="1"/>
    </xf>
    <xf numFmtId="49" fontId="4" fillId="6" borderId="28" xfId="0" applyNumberFormat="1" applyFont="1" applyFill="1" applyBorder="1" applyAlignment="1">
      <alignment horizontal="center" wrapText="1"/>
    </xf>
    <xf numFmtId="49" fontId="10" fillId="13" borderId="25" xfId="0" applyNumberFormat="1" applyFont="1" applyFill="1" applyBorder="1" applyAlignment="1">
      <alignment horizontal="center"/>
    </xf>
    <xf numFmtId="0" fontId="4" fillId="4" borderId="30" xfId="0" applyFont="1" applyFill="1" applyBorder="1" applyAlignment="1">
      <alignment horizontal="center"/>
    </xf>
    <xf numFmtId="14" fontId="0" fillId="4" borderId="91" xfId="0" applyNumberFormat="1" applyFill="1" applyBorder="1"/>
    <xf numFmtId="49" fontId="10" fillId="13" borderId="11" xfId="0" applyNumberFormat="1" applyFont="1" applyFill="1" applyBorder="1" applyAlignment="1">
      <alignment horizontal="center"/>
    </xf>
    <xf numFmtId="14" fontId="0" fillId="4" borderId="87" xfId="0" applyNumberFormat="1" applyFill="1" applyBorder="1"/>
    <xf numFmtId="166" fontId="0" fillId="5" borderId="12" xfId="0" applyNumberFormat="1" applyFill="1" applyBorder="1"/>
    <xf numFmtId="0" fontId="0" fillId="13" borderId="11" xfId="0" applyFill="1" applyBorder="1"/>
    <xf numFmtId="0" fontId="4" fillId="13" borderId="11" xfId="0" applyFont="1" applyFill="1" applyBorder="1" applyAlignment="1">
      <alignment horizontal="center"/>
    </xf>
    <xf numFmtId="166" fontId="0" fillId="5" borderId="44" xfId="0" applyNumberFormat="1" applyFill="1" applyBorder="1"/>
    <xf numFmtId="0" fontId="0" fillId="13" borderId="49" xfId="0" applyFill="1" applyBorder="1"/>
    <xf numFmtId="0" fontId="4" fillId="4" borderId="92" xfId="0" applyFont="1" applyFill="1" applyBorder="1" applyAlignment="1">
      <alignment horizontal="center"/>
    </xf>
    <xf numFmtId="166" fontId="0" fillId="8" borderId="52" xfId="0" applyNumberFormat="1" applyFill="1" applyBorder="1"/>
    <xf numFmtId="14" fontId="0" fillId="4" borderId="89" xfId="0" applyNumberFormat="1" applyFill="1" applyBorder="1"/>
    <xf numFmtId="0" fontId="0" fillId="13" borderId="5" xfId="0" applyFill="1" applyBorder="1"/>
    <xf numFmtId="166" fontId="4" fillId="9" borderId="10" xfId="0" applyNumberFormat="1" applyFont="1" applyFill="1" applyBorder="1" applyAlignment="1">
      <alignment horizontal="center"/>
    </xf>
    <xf numFmtId="14" fontId="0" fillId="6" borderId="11" xfId="0" applyNumberFormat="1" applyFill="1" applyBorder="1"/>
    <xf numFmtId="0" fontId="0" fillId="6" borderId="93" xfId="0" applyFill="1" applyBorder="1"/>
    <xf numFmtId="49" fontId="14" fillId="12" borderId="63" xfId="0" applyNumberFormat="1" applyFont="1" applyFill="1" applyBorder="1"/>
    <xf numFmtId="0" fontId="9" fillId="12" borderId="23" xfId="0" applyFont="1" applyFill="1" applyBorder="1"/>
    <xf numFmtId="0" fontId="9" fillId="12" borderId="24" xfId="0" applyFont="1" applyFill="1" applyBorder="1"/>
    <xf numFmtId="1" fontId="0" fillId="5" borderId="12" xfId="0" applyNumberFormat="1" applyFill="1" applyBorder="1"/>
    <xf numFmtId="166" fontId="4" fillId="6" borderId="79" xfId="0" applyNumberFormat="1" applyFont="1" applyFill="1" applyBorder="1" applyAlignment="1">
      <alignment horizontal="center"/>
    </xf>
    <xf numFmtId="49" fontId="0" fillId="6" borderId="29" xfId="0" applyNumberFormat="1" applyFill="1" applyBorder="1"/>
    <xf numFmtId="49" fontId="4" fillId="6" borderId="24" xfId="0" applyNumberFormat="1" applyFont="1" applyFill="1" applyBorder="1" applyAlignment="1">
      <alignment horizontal="center" wrapText="1"/>
    </xf>
    <xf numFmtId="49" fontId="0" fillId="6" borderId="24" xfId="0" applyNumberFormat="1" applyFill="1" applyBorder="1" applyAlignment="1">
      <alignment wrapText="1"/>
    </xf>
    <xf numFmtId="49" fontId="4" fillId="6" borderId="48" xfId="0" applyNumberFormat="1" applyFont="1" applyFill="1" applyBorder="1" applyAlignment="1">
      <alignment horizontal="center" wrapText="1"/>
    </xf>
    <xf numFmtId="0" fontId="0" fillId="6" borderId="80" xfId="0" applyFill="1" applyBorder="1" applyAlignment="1">
      <alignment wrapText="1"/>
    </xf>
    <xf numFmtId="49" fontId="7" fillId="6" borderId="63" xfId="0" applyNumberFormat="1" applyFont="1" applyFill="1" applyBorder="1" applyAlignment="1">
      <alignment horizontal="center" vertical="center"/>
    </xf>
    <xf numFmtId="0" fontId="0" fillId="6" borderId="24" xfId="0" applyFill="1" applyBorder="1"/>
    <xf numFmtId="49" fontId="7" fillId="12" borderId="51" xfId="0" applyNumberFormat="1" applyFont="1" applyFill="1" applyBorder="1"/>
    <xf numFmtId="0" fontId="0" fillId="6" borderId="65" xfId="0" applyFill="1" applyBorder="1"/>
    <xf numFmtId="49" fontId="7" fillId="6" borderId="21" xfId="0" applyNumberFormat="1" applyFont="1" applyFill="1" applyBorder="1" applyAlignment="1">
      <alignment vertical="center"/>
    </xf>
    <xf numFmtId="166" fontId="7" fillId="6" borderId="44" xfId="0" applyNumberFormat="1" applyFont="1" applyFill="1" applyBorder="1" applyAlignment="1">
      <alignment vertical="center"/>
    </xf>
    <xf numFmtId="166" fontId="20" fillId="9" borderId="38" xfId="0" applyNumberFormat="1" applyFont="1" applyFill="1" applyBorder="1" applyAlignment="1">
      <alignment vertical="center"/>
    </xf>
    <xf numFmtId="0" fontId="23" fillId="9" borderId="47" xfId="0" applyFont="1" applyFill="1" applyBorder="1" applyAlignment="1">
      <alignment vertical="center"/>
    </xf>
    <xf numFmtId="0" fontId="7" fillId="8" borderId="23" xfId="0" applyNumberFormat="1" applyFont="1" applyFill="1" applyBorder="1"/>
    <xf numFmtId="0" fontId="7" fillId="4" borderId="94" xfId="0" applyFont="1" applyFill="1" applyBorder="1" applyAlignment="1">
      <alignment horizontal="right" vertical="center"/>
    </xf>
    <xf numFmtId="0" fontId="7" fillId="4" borderId="3" xfId="0" applyNumberFormat="1" applyFont="1" applyFill="1" applyBorder="1" applyAlignment="1">
      <alignment horizontal="right" vertical="center"/>
    </xf>
    <xf numFmtId="166" fontId="7" fillId="6" borderId="44" xfId="0" applyNumberFormat="1" applyFont="1" applyFill="1" applyBorder="1" applyAlignment="1">
      <alignment horizontal="right" wrapText="1"/>
    </xf>
    <xf numFmtId="9" fontId="0" fillId="8" borderId="44" xfId="0" applyNumberFormat="1" applyFill="1" applyBorder="1"/>
    <xf numFmtId="0" fontId="7" fillId="6" borderId="44" xfId="0" applyFont="1" applyFill="1" applyBorder="1" applyAlignment="1">
      <alignment wrapText="1"/>
    </xf>
    <xf numFmtId="0" fontId="8" fillId="6" borderId="44" xfId="0" applyFont="1" applyFill="1" applyBorder="1"/>
    <xf numFmtId="0" fontId="7" fillId="9" borderId="44" xfId="0" applyFont="1" applyFill="1" applyBorder="1"/>
    <xf numFmtId="171" fontId="7" fillId="14" borderId="44" xfId="0" applyNumberFormat="1" applyFont="1" applyFill="1" applyBorder="1"/>
    <xf numFmtId="166" fontId="7" fillId="9" borderId="44" xfId="0" applyNumberFormat="1" applyFont="1" applyFill="1" applyBorder="1"/>
    <xf numFmtId="166" fontId="0" fillId="8" borderId="44" xfId="0" applyNumberFormat="1" applyFill="1" applyBorder="1"/>
    <xf numFmtId="0" fontId="7" fillId="6" borderId="63" xfId="0" applyFont="1" applyFill="1" applyBorder="1" applyAlignment="1">
      <alignment horizontal="center" vertical="center" wrapText="1"/>
    </xf>
    <xf numFmtId="166" fontId="0" fillId="6" borderId="23" xfId="0" applyNumberFormat="1" applyFill="1" applyBorder="1" applyAlignment="1">
      <alignment vertical="center"/>
    </xf>
    <xf numFmtId="166" fontId="0" fillId="8" borderId="26" xfId="0" applyNumberFormat="1" applyFill="1" applyBorder="1"/>
    <xf numFmtId="0" fontId="0" fillId="0" borderId="35" xfId="0" applyBorder="1"/>
    <xf numFmtId="0" fontId="0" fillId="0" borderId="36" xfId="0" applyBorder="1"/>
    <xf numFmtId="0" fontId="0" fillId="0" borderId="71" xfId="0" applyBorder="1"/>
    <xf numFmtId="2" fontId="4" fillId="8" borderId="44" xfId="0" applyNumberFormat="1" applyFont="1" applyFill="1" applyBorder="1" applyAlignment="1">
      <alignment horizontal="center" vertical="center"/>
    </xf>
    <xf numFmtId="0" fontId="26" fillId="15" borderId="0" xfId="0" applyFont="1" applyFill="1"/>
    <xf numFmtId="168" fontId="0" fillId="15" borderId="0" xfId="0" applyNumberFormat="1" applyFill="1"/>
    <xf numFmtId="8" fontId="0" fillId="0" borderId="0" xfId="0" applyNumberFormat="1"/>
    <xf numFmtId="0" fontId="26" fillId="15" borderId="0" xfId="0" applyFont="1" applyFill="1" applyAlignment="1">
      <alignment horizontal="center"/>
    </xf>
    <xf numFmtId="0" fontId="1" fillId="0" borderId="0" xfId="0" applyFont="1" applyAlignment="1">
      <alignment horizontal="left" wrapText="1"/>
    </xf>
    <xf numFmtId="0" fontId="0" fillId="0" borderId="0" xfId="0"/>
    <xf numFmtId="0" fontId="0" fillId="4" borderId="58" xfId="0" applyFill="1" applyBorder="1"/>
    <xf numFmtId="0" fontId="0" fillId="4" borderId="59" xfId="0" applyFill="1" applyBorder="1"/>
    <xf numFmtId="0" fontId="0" fillId="4" borderId="60" xfId="0" applyFill="1" applyBorder="1"/>
    <xf numFmtId="49" fontId="9" fillId="5" borderId="12" xfId="0" applyNumberFormat="1" applyFont="1" applyFill="1" applyBorder="1" applyAlignment="1">
      <alignment vertical="top" wrapText="1"/>
    </xf>
    <xf numFmtId="0" fontId="9" fillId="5" borderId="12" xfId="0" applyFont="1" applyFill="1" applyBorder="1" applyAlignment="1">
      <alignment vertical="top" wrapText="1"/>
    </xf>
    <xf numFmtId="49" fontId="14" fillId="4" borderId="56" xfId="0" applyNumberFormat="1" applyFont="1" applyFill="1" applyBorder="1" applyAlignment="1">
      <alignment horizontal="center" wrapText="1"/>
    </xf>
    <xf numFmtId="166" fontId="14" fillId="4" borderId="31" xfId="0" applyNumberFormat="1" applyFont="1" applyFill="1" applyBorder="1" applyAlignment="1">
      <alignment horizontal="center" wrapText="1"/>
    </xf>
    <xf numFmtId="166" fontId="14" fillId="4" borderId="57" xfId="0" applyNumberFormat="1" applyFont="1" applyFill="1" applyBorder="1" applyAlignment="1">
      <alignment horizontal="center" wrapText="1"/>
    </xf>
    <xf numFmtId="49" fontId="4" fillId="8" borderId="55" xfId="0" applyNumberFormat="1" applyFont="1" applyFill="1" applyBorder="1" applyAlignment="1">
      <alignment horizontal="center" vertical="center"/>
    </xf>
    <xf numFmtId="0" fontId="4" fillId="8" borderId="44" xfId="0" applyFont="1" applyFill="1" applyBorder="1" applyAlignment="1">
      <alignment horizontal="center" vertical="center"/>
    </xf>
    <xf numFmtId="0" fontId="4" fillId="8" borderId="38" xfId="0" applyFont="1" applyFill="1" applyBorder="1" applyAlignment="1">
      <alignment horizontal="center" vertical="center"/>
    </xf>
    <xf numFmtId="0" fontId="0" fillId="4" borderId="61" xfId="0" applyFill="1" applyBorder="1"/>
    <xf numFmtId="0" fontId="0" fillId="4" borderId="36" xfId="0" applyFill="1" applyBorder="1"/>
    <xf numFmtId="0" fontId="0" fillId="4" borderId="72" xfId="0" applyFill="1" applyBorder="1"/>
    <xf numFmtId="49" fontId="9" fillId="6" borderId="11" xfId="0" applyNumberFormat="1" applyFont="1" applyFill="1" applyBorder="1" applyAlignment="1">
      <alignment horizontal="center" vertical="center"/>
    </xf>
    <xf numFmtId="0" fontId="9" fillId="6" borderId="11" xfId="0" applyFont="1" applyFill="1" applyBorder="1" applyAlignment="1">
      <alignment horizontal="center" vertical="center"/>
    </xf>
    <xf numFmtId="49" fontId="7" fillId="5" borderId="11" xfId="0" applyNumberFormat="1" applyFont="1" applyFill="1" applyBorder="1" applyAlignment="1">
      <alignment horizontal="center" vertical="center"/>
    </xf>
    <xf numFmtId="0" fontId="7" fillId="5" borderId="11" xfId="0" applyFont="1" applyFill="1" applyBorder="1" applyAlignment="1">
      <alignment horizontal="center" vertical="center"/>
    </xf>
    <xf numFmtId="49" fontId="4" fillId="6" borderId="14" xfId="0" applyNumberFormat="1" applyFont="1" applyFill="1" applyBorder="1" applyAlignment="1">
      <alignment horizontal="center" vertical="center" wrapText="1"/>
    </xf>
    <xf numFmtId="166" fontId="4" fillId="6" borderId="14" xfId="0" applyNumberFormat="1" applyFont="1" applyFill="1" applyBorder="1" applyAlignment="1">
      <alignment horizontal="center" vertical="center" wrapText="1"/>
    </xf>
    <xf numFmtId="49" fontId="12" fillId="4" borderId="61" xfId="0" applyNumberFormat="1" applyFont="1" applyFill="1" applyBorder="1" applyAlignment="1">
      <alignment horizontal="center" vertical="center"/>
    </xf>
    <xf numFmtId="0" fontId="12" fillId="4" borderId="36" xfId="0" applyFont="1" applyFill="1" applyBorder="1" applyAlignment="1">
      <alignment horizontal="center" vertical="center"/>
    </xf>
    <xf numFmtId="0" fontId="12" fillId="4" borderId="72" xfId="0" applyFont="1" applyFill="1" applyBorder="1" applyAlignment="1">
      <alignment horizontal="center" vertical="center"/>
    </xf>
    <xf numFmtId="49" fontId="9" fillId="5" borderId="12" xfId="0" applyNumberFormat="1" applyFont="1" applyFill="1" applyBorder="1" applyAlignment="1">
      <alignment vertical="center" wrapText="1"/>
    </xf>
    <xf numFmtId="0" fontId="9" fillId="5" borderId="12" xfId="0" applyFont="1" applyFill="1" applyBorder="1" applyAlignment="1">
      <alignment vertical="center" wrapText="1"/>
    </xf>
    <xf numFmtId="49" fontId="7" fillId="5" borderId="44" xfId="0" applyNumberFormat="1" applyFont="1" applyFill="1" applyBorder="1" applyAlignment="1">
      <alignment horizontal="center" vertical="center"/>
    </xf>
    <xf numFmtId="0" fontId="7" fillId="5" borderId="44" xfId="0" applyFont="1" applyFill="1" applyBorder="1" applyAlignment="1">
      <alignment horizontal="center" vertical="center"/>
    </xf>
    <xf numFmtId="49" fontId="17" fillId="4" borderId="56" xfId="0" applyNumberFormat="1" applyFont="1" applyFill="1" applyBorder="1" applyAlignment="1">
      <alignment horizontal="center" vertical="center"/>
    </xf>
    <xf numFmtId="0" fontId="17" fillId="4" borderId="31" xfId="0" applyFont="1" applyFill="1" applyBorder="1" applyAlignment="1">
      <alignment horizontal="center" vertical="center"/>
    </xf>
    <xf numFmtId="0" fontId="17" fillId="4" borderId="57" xfId="0" applyFont="1" applyFill="1" applyBorder="1" applyAlignment="1">
      <alignment horizontal="center" vertical="center"/>
    </xf>
    <xf numFmtId="49" fontId="4" fillId="6" borderId="44" xfId="0" applyNumberFormat="1" applyFont="1" applyFill="1" applyBorder="1" applyAlignment="1">
      <alignment horizontal="right"/>
    </xf>
    <xf numFmtId="166" fontId="4" fillId="6" borderId="44" xfId="0" applyNumberFormat="1" applyFont="1" applyFill="1" applyBorder="1" applyAlignment="1">
      <alignment horizontal="right"/>
    </xf>
    <xf numFmtId="166" fontId="4" fillId="6" borderId="44"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49" fontId="6" fillId="6" borderId="5" xfId="0" applyNumberFormat="1" applyFont="1" applyFill="1" applyBorder="1" applyAlignment="1">
      <alignment horizontal="right"/>
    </xf>
    <xf numFmtId="0" fontId="6" fillId="6" borderId="6" xfId="0" applyFont="1" applyFill="1" applyBorder="1" applyAlignment="1">
      <alignment horizontal="right"/>
    </xf>
    <xf numFmtId="49" fontId="6" fillId="6" borderId="13" xfId="0" applyNumberFormat="1" applyFont="1" applyFill="1" applyBorder="1" applyAlignment="1">
      <alignment horizontal="right"/>
    </xf>
    <xf numFmtId="0" fontId="6" fillId="6" borderId="14" xfId="0" applyFont="1" applyFill="1" applyBorder="1" applyAlignment="1">
      <alignment horizontal="right"/>
    </xf>
    <xf numFmtId="0" fontId="4" fillId="4" borderId="15" xfId="0" applyFont="1" applyFill="1" applyBorder="1" applyAlignment="1">
      <alignment horizontal="center"/>
    </xf>
    <xf numFmtId="0" fontId="4" fillId="4" borderId="16" xfId="0" applyFont="1" applyFill="1" applyBorder="1" applyAlignment="1">
      <alignment horizontal="center"/>
    </xf>
    <xf numFmtId="0" fontId="4" fillId="4" borderId="22" xfId="0" applyFont="1" applyFill="1" applyBorder="1" applyAlignment="1">
      <alignment horizontal="center"/>
    </xf>
    <xf numFmtId="49" fontId="4" fillId="6" borderId="23" xfId="0" applyNumberFormat="1" applyFont="1" applyFill="1" applyBorder="1" applyAlignment="1">
      <alignment horizontal="center" vertical="center" wrapText="1"/>
    </xf>
    <xf numFmtId="166" fontId="4" fillId="6" borderId="26" xfId="0" applyNumberFormat="1" applyFont="1" applyFill="1" applyBorder="1" applyAlignment="1">
      <alignment horizontal="center" vertical="center" wrapText="1"/>
    </xf>
    <xf numFmtId="49" fontId="0" fillId="4" borderId="15" xfId="0" applyNumberFormat="1" applyFill="1" applyBorder="1"/>
    <xf numFmtId="0" fontId="0" fillId="4" borderId="16" xfId="0" applyFill="1" applyBorder="1"/>
    <xf numFmtId="0" fontId="0" fillId="4" borderId="18" xfId="0" applyFill="1" applyBorder="1"/>
    <xf numFmtId="49" fontId="4" fillId="6" borderId="26" xfId="0" applyNumberFormat="1"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49" fontId="7" fillId="4" borderId="16" xfId="0" applyNumberFormat="1" applyFont="1" applyFill="1" applyBorder="1" applyAlignment="1">
      <alignment horizontal="center" wrapText="1"/>
    </xf>
    <xf numFmtId="164" fontId="7" fillId="4" borderId="17" xfId="0" applyNumberFormat="1" applyFont="1" applyFill="1" applyBorder="1" applyAlignment="1">
      <alignment horizontal="center" wrapText="1"/>
    </xf>
    <xf numFmtId="49" fontId="4" fillId="4" borderId="7" xfId="0" applyNumberFormat="1"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49" fontId="6" fillId="6" borderId="6" xfId="0" applyNumberFormat="1" applyFont="1" applyFill="1" applyBorder="1" applyAlignment="1">
      <alignment horizontal="center" wrapText="1"/>
    </xf>
    <xf numFmtId="0" fontId="6" fillId="6" borderId="10" xfId="0" applyFont="1" applyFill="1" applyBorder="1" applyAlignment="1">
      <alignment horizontal="center" wrapText="1"/>
    </xf>
    <xf numFmtId="49" fontId="4" fillId="6" borderId="27" xfId="0" applyNumberFormat="1" applyFont="1" applyFill="1" applyBorder="1" applyAlignment="1">
      <alignment horizontal="center" vertical="center" wrapText="1"/>
    </xf>
    <xf numFmtId="166" fontId="4" fillId="6" borderId="29" xfId="0" applyNumberFormat="1" applyFont="1" applyFill="1" applyBorder="1" applyAlignment="1">
      <alignment horizontal="center" vertical="center" wrapText="1"/>
    </xf>
    <xf numFmtId="49" fontId="9" fillId="5" borderId="44" xfId="0" applyNumberFormat="1" applyFont="1" applyFill="1" applyBorder="1" applyAlignment="1">
      <alignment vertical="center" wrapText="1"/>
    </xf>
    <xf numFmtId="0" fontId="9" fillId="5" borderId="44" xfId="0" applyFont="1" applyFill="1" applyBorder="1" applyAlignment="1">
      <alignment vertical="center" wrapText="1"/>
    </xf>
    <xf numFmtId="49" fontId="7" fillId="6" borderId="63" xfId="0" applyNumberFormat="1" applyFont="1" applyFill="1" applyBorder="1" applyAlignment="1">
      <alignment horizontal="right" vertical="center"/>
    </xf>
    <xf numFmtId="0" fontId="7" fillId="6" borderId="23" xfId="0" applyFont="1" applyFill="1" applyBorder="1" applyAlignment="1">
      <alignment horizontal="right" vertical="center"/>
    </xf>
    <xf numFmtId="49" fontId="7" fillId="6" borderId="21" xfId="0" applyNumberFormat="1" applyFont="1" applyFill="1" applyBorder="1" applyAlignment="1">
      <alignment horizontal="right" vertical="center"/>
    </xf>
    <xf numFmtId="0" fontId="7" fillId="6" borderId="44" xfId="0" applyFont="1" applyFill="1" applyBorder="1" applyAlignment="1">
      <alignment horizontal="right" vertical="center"/>
    </xf>
    <xf numFmtId="49" fontId="4" fillId="11" borderId="11" xfId="0" applyNumberFormat="1" applyFont="1" applyFill="1" applyBorder="1" applyAlignment="1">
      <alignment horizontal="center" vertical="center"/>
    </xf>
    <xf numFmtId="0" fontId="4" fillId="11" borderId="44" xfId="0" applyFont="1" applyFill="1" applyBorder="1" applyAlignment="1">
      <alignment horizontal="center" vertical="center"/>
    </xf>
    <xf numFmtId="0" fontId="9" fillId="5" borderId="44" xfId="0" applyFont="1" applyFill="1" applyBorder="1" applyAlignment="1">
      <alignment vertical="top" wrapText="1"/>
    </xf>
    <xf numFmtId="49" fontId="7" fillId="6" borderId="80" xfId="0" applyNumberFormat="1" applyFont="1" applyFill="1" applyBorder="1" applyAlignment="1">
      <alignment horizontal="center" vertical="center" wrapText="1"/>
    </xf>
    <xf numFmtId="0" fontId="7" fillId="6" borderId="83" xfId="0" applyFont="1" applyFill="1" applyBorder="1" applyAlignment="1">
      <alignment horizontal="center" vertical="center" wrapText="1"/>
    </xf>
    <xf numFmtId="49" fontId="0" fillId="5" borderId="44" xfId="0" applyNumberFormat="1" applyFill="1" applyBorder="1" applyAlignment="1">
      <alignment wrapText="1"/>
    </xf>
    <xf numFmtId="0" fontId="0" fillId="5" borderId="44" xfId="0" applyFill="1" applyBorder="1" applyAlignment="1">
      <alignment wrapText="1"/>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49" fontId="6" fillId="6" borderId="73" xfId="0" applyNumberFormat="1" applyFont="1" applyFill="1" applyBorder="1" applyAlignment="1">
      <alignment horizontal="right"/>
    </xf>
    <xf numFmtId="0" fontId="6" fillId="6" borderId="65" xfId="0" applyFont="1" applyFill="1" applyBorder="1" applyAlignment="1">
      <alignment horizontal="right"/>
    </xf>
    <xf numFmtId="0" fontId="17" fillId="4" borderId="35" xfId="0" applyFont="1" applyFill="1" applyBorder="1" applyAlignment="1">
      <alignment horizontal="right"/>
    </xf>
    <xf numFmtId="0" fontId="17" fillId="4" borderId="36" xfId="0" applyFont="1" applyFill="1" applyBorder="1" applyAlignment="1">
      <alignment horizontal="right"/>
    </xf>
    <xf numFmtId="0" fontId="4" fillId="4" borderId="4" xfId="0" applyFont="1" applyFill="1" applyBorder="1" applyAlignment="1">
      <alignment horizontal="center" vertical="center" wrapText="1"/>
    </xf>
    <xf numFmtId="0" fontId="4" fillId="4" borderId="40" xfId="0" applyFont="1" applyFill="1" applyBorder="1" applyAlignment="1">
      <alignment horizontal="center" vertical="center" wrapText="1"/>
    </xf>
    <xf numFmtId="0" fontId="4" fillId="4" borderId="41" xfId="0" applyFont="1" applyFill="1" applyBorder="1" applyAlignment="1">
      <alignment horizontal="center" vertical="center" wrapText="1"/>
    </xf>
    <xf numFmtId="49" fontId="16" fillId="4" borderId="74" xfId="0" applyNumberFormat="1" applyFont="1" applyFill="1" applyBorder="1" applyAlignment="1">
      <alignment horizontal="center"/>
    </xf>
    <xf numFmtId="0" fontId="16" fillId="4" borderId="75" xfId="0" applyFont="1" applyFill="1" applyBorder="1" applyAlignment="1">
      <alignment horizontal="center"/>
    </xf>
    <xf numFmtId="0" fontId="16" fillId="4" borderId="76" xfId="0" applyFont="1" applyFill="1" applyBorder="1" applyAlignment="1">
      <alignment horizontal="center"/>
    </xf>
    <xf numFmtId="49" fontId="7" fillId="6" borderId="21" xfId="0" applyNumberFormat="1" applyFont="1" applyFill="1" applyBorder="1" applyAlignment="1">
      <alignment horizontal="right" wrapText="1"/>
    </xf>
    <xf numFmtId="0" fontId="7" fillId="6" borderId="44" xfId="0" applyFont="1" applyFill="1" applyBorder="1" applyAlignment="1">
      <alignment horizontal="right" wrapText="1"/>
    </xf>
    <xf numFmtId="49" fontId="7" fillId="6" borderId="64" xfId="0" applyNumberFormat="1" applyFont="1" applyFill="1" applyBorder="1" applyAlignment="1">
      <alignment horizontal="right" vertical="center"/>
    </xf>
    <xf numFmtId="166" fontId="7" fillId="6" borderId="26" xfId="0" applyNumberFormat="1" applyFont="1" applyFill="1" applyBorder="1" applyAlignment="1">
      <alignment horizontal="right" vertical="center"/>
    </xf>
    <xf numFmtId="49" fontId="7" fillId="10" borderId="44" xfId="0" applyNumberFormat="1" applyFont="1" applyFill="1" applyBorder="1" applyAlignment="1">
      <alignment horizontal="center" vertical="center"/>
    </xf>
    <xf numFmtId="166" fontId="7" fillId="10" borderId="26" xfId="0" applyNumberFormat="1" applyFont="1" applyFill="1" applyBorder="1" applyAlignment="1">
      <alignment horizontal="center" vertical="center"/>
    </xf>
    <xf numFmtId="0" fontId="6" fillId="10" borderId="38" xfId="0" applyFont="1" applyFill="1" applyBorder="1" applyAlignment="1">
      <alignment horizontal="center" vertical="center"/>
    </xf>
    <xf numFmtId="0" fontId="6" fillId="10" borderId="47" xfId="0" applyFont="1" applyFill="1" applyBorder="1" applyAlignment="1">
      <alignment horizontal="center" vertical="center"/>
    </xf>
    <xf numFmtId="0" fontId="6" fillId="10" borderId="33" xfId="0" applyFont="1" applyFill="1" applyBorder="1" applyAlignment="1">
      <alignment horizontal="center" vertical="center"/>
    </xf>
    <xf numFmtId="49" fontId="7" fillId="10" borderId="23" xfId="0" applyNumberFormat="1" applyFont="1" applyFill="1" applyBorder="1" applyAlignment="1">
      <alignment horizontal="center" vertical="center"/>
    </xf>
    <xf numFmtId="0" fontId="25" fillId="5" borderId="44" xfId="0" applyFont="1" applyFill="1" applyBorder="1" applyAlignment="1">
      <alignment wrapText="1"/>
    </xf>
    <xf numFmtId="0" fontId="25" fillId="5" borderId="12" xfId="0" applyFont="1" applyFill="1" applyBorder="1" applyAlignment="1">
      <alignment wrapText="1"/>
    </xf>
    <xf numFmtId="0" fontId="25" fillId="5" borderId="44" xfId="0" applyFont="1" applyFill="1" applyBorder="1" applyAlignment="1">
      <alignment vertical="top" wrapText="1"/>
    </xf>
    <xf numFmtId="0" fontId="25" fillId="5" borderId="12" xfId="0" applyFont="1" applyFill="1" applyBorder="1" applyAlignment="1">
      <alignment vertical="top" wrapText="1"/>
    </xf>
    <xf numFmtId="49" fontId="7" fillId="6" borderId="44" xfId="0" applyNumberFormat="1" applyFont="1" applyFill="1" applyBorder="1" applyAlignment="1">
      <alignment horizontal="right" wrapText="1"/>
    </xf>
    <xf numFmtId="166" fontId="7" fillId="6" borderId="44" xfId="0" applyNumberFormat="1" applyFont="1" applyFill="1" applyBorder="1" applyAlignment="1">
      <alignment horizontal="right" wrapText="1"/>
    </xf>
    <xf numFmtId="49" fontId="14" fillId="6" borderId="55" xfId="0" applyNumberFormat="1" applyFont="1" applyFill="1" applyBorder="1" applyAlignment="1">
      <alignment horizontal="right" vertical="center"/>
    </xf>
    <xf numFmtId="0" fontId="14" fillId="6" borderId="44" xfId="0" applyFont="1" applyFill="1" applyBorder="1" applyAlignment="1">
      <alignment horizontal="right" vertical="center"/>
    </xf>
    <xf numFmtId="49" fontId="7" fillId="6" borderId="44" xfId="0" applyNumberFormat="1" applyFont="1" applyFill="1" applyBorder="1" applyAlignment="1">
      <alignment horizontal="right" vertical="center"/>
    </xf>
    <xf numFmtId="166" fontId="7" fillId="6" borderId="44" xfId="0" applyNumberFormat="1" applyFont="1" applyFill="1" applyBorder="1" applyAlignment="1">
      <alignment horizontal="right" vertical="center"/>
    </xf>
    <xf numFmtId="0" fontId="4" fillId="6" borderId="44" xfId="0" applyFont="1" applyFill="1" applyBorder="1" applyAlignment="1">
      <alignment horizontal="right"/>
    </xf>
    <xf numFmtId="49" fontId="7" fillId="6" borderId="55" xfId="0" applyNumberFormat="1" applyFont="1" applyFill="1" applyBorder="1" applyAlignment="1">
      <alignment horizontal="right" wrapText="1"/>
    </xf>
    <xf numFmtId="0" fontId="7" fillId="6" borderId="23" xfId="0" applyFont="1" applyFill="1" applyBorder="1" applyAlignment="1">
      <alignment horizontal="right" wrapText="1"/>
    </xf>
    <xf numFmtId="49" fontId="9" fillId="13" borderId="11" xfId="0" applyNumberFormat="1" applyFont="1" applyFill="1" applyBorder="1" applyAlignment="1">
      <alignment horizontal="center" vertical="center"/>
    </xf>
    <xf numFmtId="0" fontId="9" fillId="13" borderId="11" xfId="0" applyFont="1" applyFill="1" applyBorder="1" applyAlignment="1">
      <alignment horizontal="center" vertical="center"/>
    </xf>
    <xf numFmtId="49" fontId="9"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xf>
    <xf numFmtId="0" fontId="8" fillId="4" borderId="4" xfId="0" applyFont="1" applyFill="1" applyBorder="1" applyAlignment="1">
      <alignment horizontal="left" vertical="center" wrapText="1"/>
    </xf>
    <xf numFmtId="0" fontId="8" fillId="4" borderId="40" xfId="0" applyFont="1" applyFill="1" applyBorder="1" applyAlignment="1">
      <alignment horizontal="left" vertical="center" wrapText="1"/>
    </xf>
    <xf numFmtId="0" fontId="8" fillId="4" borderId="55" xfId="0" applyFont="1" applyFill="1" applyBorder="1" applyAlignment="1">
      <alignment horizontal="left" vertical="center" wrapText="1"/>
    </xf>
    <xf numFmtId="49" fontId="6" fillId="4" borderId="74" xfId="0" applyNumberFormat="1" applyFont="1" applyFill="1" applyBorder="1" applyAlignment="1">
      <alignment horizontal="center"/>
    </xf>
    <xf numFmtId="0" fontId="6" fillId="4" borderId="76" xfId="0" applyFont="1" applyFill="1" applyBorder="1" applyAlignment="1">
      <alignment horizontal="center"/>
    </xf>
    <xf numFmtId="49" fontId="0" fillId="5" borderId="44" xfId="0" applyNumberFormat="1" applyFill="1" applyBorder="1" applyAlignment="1">
      <alignment vertical="top" wrapText="1"/>
    </xf>
    <xf numFmtId="0" fontId="0" fillId="5" borderId="44" xfId="0" applyFill="1" applyBorder="1" applyAlignment="1">
      <alignment vertical="top" wrapText="1"/>
    </xf>
    <xf numFmtId="49" fontId="8" fillId="5" borderId="44" xfId="0" applyNumberFormat="1" applyFont="1" applyFill="1" applyBorder="1" applyAlignment="1">
      <alignment wrapText="1"/>
    </xf>
    <xf numFmtId="166" fontId="8" fillId="5" borderId="44" xfId="0" applyNumberFormat="1" applyFont="1" applyFill="1" applyBorder="1" applyAlignment="1">
      <alignment wrapText="1"/>
    </xf>
  </cellXfs>
  <cellStyles count="1">
    <cellStyle name="Normal" xfId="0" builtinId="0"/>
  </cellStyles>
  <dxfs count="1">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EAF1DD"/>
      <rgbColor rgb="FFF2F2F2"/>
      <rgbColor rgb="FFFABF8F"/>
      <rgbColor rgb="FFD2DAE4"/>
      <rgbColor rgb="FFCCC0D9"/>
      <rgbColor rgb="FF92D050"/>
      <rgbColor rgb="FFFF0000"/>
      <rgbColor rgb="FFDAEEF3"/>
      <rgbColor rgb="FFD8D8D8"/>
      <rgbColor rgb="FFBFBFBF"/>
      <rgbColor rgb="FFFBD4B4"/>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6"/>
  <sheetViews>
    <sheetView showGridLines="0" workbookViewId="0"/>
  </sheetViews>
  <sheetFormatPr defaultColWidth="10" defaultRowHeight="12.95" customHeight="1"/>
  <cols>
    <col min="1" max="1" width="2" customWidth="1"/>
    <col min="2" max="4" width="30.42578125" customWidth="1"/>
  </cols>
  <sheetData>
    <row r="3" spans="2:4" ht="50.1" customHeight="1">
      <c r="B3" s="335" t="s">
        <v>0</v>
      </c>
      <c r="C3" s="336"/>
      <c r="D3" s="336"/>
    </row>
    <row r="7" spans="2:4" ht="18.75">
      <c r="B7" s="1" t="s">
        <v>1</v>
      </c>
      <c r="C7" s="1" t="s">
        <v>2</v>
      </c>
      <c r="D7" s="1" t="s">
        <v>3</v>
      </c>
    </row>
    <row r="9" spans="2:4" ht="15.75">
      <c r="B9" s="2" t="s">
        <v>4</v>
      </c>
      <c r="C9" s="2"/>
      <c r="D9" s="2"/>
    </row>
    <row r="10" spans="2:4" ht="15.75">
      <c r="B10" s="3"/>
      <c r="C10" s="3" t="s">
        <v>5</v>
      </c>
      <c r="D10" s="4" t="s">
        <v>4</v>
      </c>
    </row>
    <row r="11" spans="2:4" ht="15.75">
      <c r="B11" s="2" t="s">
        <v>79</v>
      </c>
      <c r="C11" s="2"/>
      <c r="D11" s="2"/>
    </row>
    <row r="12" spans="2:4" ht="15.75">
      <c r="B12" s="3"/>
      <c r="C12" s="3" t="s">
        <v>5</v>
      </c>
      <c r="D12" s="4" t="s">
        <v>79</v>
      </c>
    </row>
    <row r="13" spans="2:4" ht="15.75">
      <c r="B13" s="2" t="s">
        <v>122</v>
      </c>
      <c r="C13" s="2"/>
      <c r="D13" s="2"/>
    </row>
    <row r="14" spans="2:4" ht="15.75">
      <c r="B14" s="3"/>
      <c r="C14" s="3" t="s">
        <v>5</v>
      </c>
      <c r="D14" s="4" t="s">
        <v>122</v>
      </c>
    </row>
    <row r="15" spans="2:4" ht="15.75">
      <c r="B15" s="2" t="s">
        <v>143</v>
      </c>
      <c r="C15" s="2"/>
      <c r="D15" s="2"/>
    </row>
    <row r="16" spans="2:4" ht="15.75">
      <c r="B16" s="3"/>
      <c r="C16" s="3" t="s">
        <v>5</v>
      </c>
      <c r="D16" s="4" t="s">
        <v>143</v>
      </c>
    </row>
  </sheetData>
  <mergeCells count="1">
    <mergeCell ref="B3:D3"/>
  </mergeCells>
  <hyperlinks>
    <hyperlink ref="D10" location="'Method A -Single Productions'!R1C1" display="Method A -Single Productions" xr:uid="{00000000-0004-0000-0000-000000000000}"/>
    <hyperlink ref="D12" location="'Method B -Series'!R1C1" display="Method B -Series" xr:uid="{00000000-0004-0000-0000-000001000000}"/>
    <hyperlink ref="D14" location="'Dynamic Pricing'!R1C1" display="Dynamic Pricing" xr:uid="{00000000-0004-0000-0000-000002000000}"/>
    <hyperlink ref="D16" location="'Company Categories'!R1C1" display="Company Categories"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06"/>
  <sheetViews>
    <sheetView showGridLines="0" topLeftCell="A4" workbookViewId="0">
      <selection activeCell="G16" sqref="G16"/>
    </sheetView>
  </sheetViews>
  <sheetFormatPr defaultColWidth="9.140625" defaultRowHeight="14.1" customHeight="1"/>
  <cols>
    <col min="1" max="1" width="10.85546875" style="5" customWidth="1"/>
    <col min="2" max="2" width="29.7109375" style="5" customWidth="1"/>
    <col min="3" max="3" width="19" style="5" customWidth="1"/>
    <col min="4" max="4" width="19.140625" style="5" customWidth="1"/>
    <col min="5" max="5" width="16.42578125" style="5" customWidth="1"/>
    <col min="6" max="6" width="20.7109375" style="5" customWidth="1"/>
    <col min="7" max="7" width="9.7109375" style="5" customWidth="1"/>
    <col min="8" max="8" width="9.140625" style="5" customWidth="1"/>
    <col min="9" max="9" width="45.7109375" style="5" customWidth="1"/>
    <col min="10" max="10" width="9.140625" style="5" customWidth="1"/>
    <col min="11" max="16384" width="9.140625" style="5"/>
  </cols>
  <sheetData>
    <row r="1" spans="1:9" ht="36" customHeight="1">
      <c r="A1" s="370" t="s">
        <v>6</v>
      </c>
      <c r="B1" s="371"/>
      <c r="C1" s="371"/>
      <c r="D1" s="371"/>
      <c r="E1" s="371"/>
      <c r="F1" s="371"/>
      <c r="G1" s="372"/>
      <c r="H1" s="6"/>
      <c r="I1" s="7" t="s">
        <v>7</v>
      </c>
    </row>
    <row r="2" spans="1:9" ht="36" customHeight="1">
      <c r="A2" s="373" t="s">
        <v>8</v>
      </c>
      <c r="B2" s="374"/>
      <c r="C2" s="390" t="s">
        <v>9</v>
      </c>
      <c r="D2" s="391"/>
      <c r="E2" s="392"/>
      <c r="F2" s="393" t="s">
        <v>10</v>
      </c>
      <c r="G2" s="394"/>
      <c r="H2" s="8"/>
      <c r="I2" s="9" t="s">
        <v>11</v>
      </c>
    </row>
    <row r="3" spans="1:9" ht="36" customHeight="1">
      <c r="A3" s="375" t="s">
        <v>12</v>
      </c>
      <c r="B3" s="376"/>
      <c r="C3" s="386"/>
      <c r="D3" s="387"/>
      <c r="E3" s="387"/>
      <c r="F3" s="388" t="s">
        <v>13</v>
      </c>
      <c r="G3" s="389"/>
      <c r="H3" s="8"/>
      <c r="I3" s="10"/>
    </row>
    <row r="4" spans="1:9" ht="27" customHeight="1">
      <c r="A4" s="375" t="s">
        <v>14</v>
      </c>
      <c r="B4" s="376"/>
      <c r="C4" s="382" t="s">
        <v>15</v>
      </c>
      <c r="D4" s="383"/>
      <c r="E4" s="384"/>
      <c r="F4" s="12" t="s">
        <v>16</v>
      </c>
      <c r="G4" s="13"/>
      <c r="H4" s="14"/>
      <c r="I4" s="10"/>
    </row>
    <row r="5" spans="1:9" ht="27" customHeight="1">
      <c r="A5" s="375" t="s">
        <v>17</v>
      </c>
      <c r="B5" s="376"/>
      <c r="C5" s="377"/>
      <c r="D5" s="378"/>
      <c r="E5" s="379"/>
      <c r="F5" s="15" t="s">
        <v>18</v>
      </c>
      <c r="G5" s="16"/>
      <c r="H5" s="8"/>
      <c r="I5" s="10"/>
    </row>
    <row r="6" spans="1:9" ht="52.5" customHeight="1">
      <c r="A6" s="17"/>
      <c r="B6" s="380" t="s">
        <v>19</v>
      </c>
      <c r="C6" s="355" t="s">
        <v>20</v>
      </c>
      <c r="D6" s="355" t="s">
        <v>21</v>
      </c>
      <c r="E6" s="355" t="s">
        <v>22</v>
      </c>
      <c r="F6" s="385" t="s">
        <v>23</v>
      </c>
      <c r="G6" s="395" t="s">
        <v>24</v>
      </c>
      <c r="H6" s="353" t="s">
        <v>25</v>
      </c>
      <c r="I6" s="360" t="s">
        <v>26</v>
      </c>
    </row>
    <row r="7" spans="1:9" ht="21" customHeight="1">
      <c r="A7" s="22"/>
      <c r="B7" s="381"/>
      <c r="C7" s="356"/>
      <c r="D7" s="356"/>
      <c r="E7" s="356"/>
      <c r="F7" s="356"/>
      <c r="G7" s="396"/>
      <c r="H7" s="354"/>
      <c r="I7" s="361"/>
    </row>
    <row r="8" spans="1:9" ht="15" customHeight="1">
      <c r="A8" s="24" t="s">
        <v>27</v>
      </c>
      <c r="B8" s="25" t="s">
        <v>28</v>
      </c>
      <c r="C8" s="26">
        <v>0</v>
      </c>
      <c r="D8" s="27">
        <v>0</v>
      </c>
      <c r="E8" s="28">
        <v>0</v>
      </c>
      <c r="F8" s="29">
        <f t="shared" ref="F8:F40" si="0">C8*D8*E8</f>
        <v>0</v>
      </c>
      <c r="G8" s="30"/>
      <c r="H8" s="8"/>
      <c r="I8" s="31"/>
    </row>
    <row r="9" spans="1:9" ht="14.45" customHeight="1">
      <c r="A9" s="32" t="s">
        <v>29</v>
      </c>
      <c r="B9" s="33"/>
      <c r="C9" s="34">
        <v>0</v>
      </c>
      <c r="D9" s="35">
        <v>0</v>
      </c>
      <c r="E9" s="36">
        <v>0</v>
      </c>
      <c r="F9" s="37">
        <f t="shared" si="0"/>
        <v>0</v>
      </c>
      <c r="G9" s="38"/>
      <c r="H9" s="8"/>
      <c r="I9" s="340" t="s">
        <v>30</v>
      </c>
    </row>
    <row r="10" spans="1:9" ht="14.45" customHeight="1">
      <c r="A10" s="32" t="s">
        <v>31</v>
      </c>
      <c r="B10" s="33"/>
      <c r="C10" s="34">
        <v>0</v>
      </c>
      <c r="D10" s="35">
        <v>0</v>
      </c>
      <c r="E10" s="36">
        <v>0</v>
      </c>
      <c r="F10" s="37">
        <f t="shared" si="0"/>
        <v>0</v>
      </c>
      <c r="G10" s="38"/>
      <c r="H10" s="353" t="s">
        <v>25</v>
      </c>
      <c r="I10" s="341"/>
    </row>
    <row r="11" spans="1:9" ht="14.45" customHeight="1">
      <c r="A11" s="32" t="s">
        <v>32</v>
      </c>
      <c r="B11" s="33"/>
      <c r="C11" s="34">
        <v>0</v>
      </c>
      <c r="D11" s="35">
        <v>0</v>
      </c>
      <c r="E11" s="36">
        <v>0</v>
      </c>
      <c r="F11" s="37">
        <f t="shared" si="0"/>
        <v>0</v>
      </c>
      <c r="G11" s="38"/>
      <c r="H11" s="354"/>
      <c r="I11" s="341"/>
    </row>
    <row r="12" spans="1:9" ht="14.45" customHeight="1">
      <c r="A12" s="32" t="s">
        <v>33</v>
      </c>
      <c r="B12" s="33"/>
      <c r="C12" s="34">
        <v>0</v>
      </c>
      <c r="D12" s="35">
        <v>0</v>
      </c>
      <c r="E12" s="36">
        <v>0</v>
      </c>
      <c r="F12" s="37">
        <f t="shared" si="0"/>
        <v>0</v>
      </c>
      <c r="G12" s="38"/>
      <c r="H12" s="8"/>
      <c r="I12" s="341"/>
    </row>
    <row r="13" spans="1:9" ht="14.45" customHeight="1">
      <c r="A13" s="32" t="s">
        <v>34</v>
      </c>
      <c r="B13" s="33"/>
      <c r="C13" s="34">
        <v>0</v>
      </c>
      <c r="D13" s="35">
        <v>0</v>
      </c>
      <c r="E13" s="36">
        <v>0</v>
      </c>
      <c r="F13" s="37">
        <f t="shared" si="0"/>
        <v>0</v>
      </c>
      <c r="G13" s="38"/>
      <c r="H13" s="8"/>
      <c r="I13" s="341"/>
    </row>
    <row r="14" spans="1:9" ht="14.45" customHeight="1">
      <c r="A14" s="32" t="s">
        <v>35</v>
      </c>
      <c r="B14" s="33"/>
      <c r="C14" s="34">
        <v>0</v>
      </c>
      <c r="D14" s="35">
        <v>0</v>
      </c>
      <c r="E14" s="36">
        <v>0</v>
      </c>
      <c r="F14" s="37">
        <f t="shared" si="0"/>
        <v>0</v>
      </c>
      <c r="G14" s="38"/>
      <c r="H14" s="8"/>
      <c r="I14" s="341"/>
    </row>
    <row r="15" spans="1:9" ht="14.45" customHeight="1">
      <c r="A15" s="32" t="s">
        <v>36</v>
      </c>
      <c r="B15" s="33"/>
      <c r="C15" s="34">
        <v>0</v>
      </c>
      <c r="D15" s="35">
        <v>0</v>
      </c>
      <c r="E15" s="36">
        <v>0</v>
      </c>
      <c r="F15" s="37">
        <f t="shared" si="0"/>
        <v>0</v>
      </c>
      <c r="G15" s="38"/>
      <c r="H15" s="8"/>
      <c r="I15" s="10"/>
    </row>
    <row r="16" spans="1:9" ht="14.45" customHeight="1">
      <c r="A16" s="32" t="s">
        <v>37</v>
      </c>
      <c r="B16" s="33"/>
      <c r="C16" s="34">
        <v>0</v>
      </c>
      <c r="D16" s="35">
        <v>0</v>
      </c>
      <c r="E16" s="36">
        <v>0</v>
      </c>
      <c r="F16" s="37">
        <f t="shared" si="0"/>
        <v>0</v>
      </c>
      <c r="G16" s="38"/>
      <c r="H16" s="8"/>
      <c r="I16" s="10"/>
    </row>
    <row r="17" spans="1:9" ht="14.45" customHeight="1">
      <c r="A17" s="39"/>
      <c r="B17" s="33"/>
      <c r="C17" s="34">
        <v>0</v>
      </c>
      <c r="D17" s="35">
        <v>0</v>
      </c>
      <c r="E17" s="36">
        <v>0</v>
      </c>
      <c r="F17" s="37">
        <f t="shared" si="0"/>
        <v>0</v>
      </c>
      <c r="G17" s="38"/>
      <c r="H17" s="8"/>
      <c r="I17" s="10"/>
    </row>
    <row r="18" spans="1:9" ht="14.45" customHeight="1">
      <c r="A18" s="39"/>
      <c r="B18" s="33"/>
      <c r="C18" s="34">
        <v>0</v>
      </c>
      <c r="D18" s="35">
        <v>0</v>
      </c>
      <c r="E18" s="36">
        <v>0</v>
      </c>
      <c r="F18" s="37">
        <f t="shared" si="0"/>
        <v>0</v>
      </c>
      <c r="G18" s="38"/>
      <c r="H18" s="8"/>
      <c r="I18" s="10"/>
    </row>
    <row r="19" spans="1:9" ht="14.45" customHeight="1">
      <c r="A19" s="39"/>
      <c r="B19" s="33"/>
      <c r="C19" s="34">
        <v>0</v>
      </c>
      <c r="D19" s="35">
        <v>0</v>
      </c>
      <c r="E19" s="36">
        <v>0</v>
      </c>
      <c r="F19" s="37">
        <f t="shared" si="0"/>
        <v>0</v>
      </c>
      <c r="G19" s="38"/>
      <c r="H19" s="8"/>
      <c r="I19" s="10"/>
    </row>
    <row r="20" spans="1:9" ht="14.45" customHeight="1">
      <c r="A20" s="39"/>
      <c r="B20" s="33"/>
      <c r="C20" s="34">
        <v>0</v>
      </c>
      <c r="D20" s="35">
        <v>0</v>
      </c>
      <c r="E20" s="36">
        <v>0</v>
      </c>
      <c r="F20" s="37">
        <f t="shared" si="0"/>
        <v>0</v>
      </c>
      <c r="G20" s="38"/>
      <c r="H20" s="8"/>
      <c r="I20" s="10"/>
    </row>
    <row r="21" spans="1:9" ht="14.45" customHeight="1">
      <c r="A21" s="39"/>
      <c r="B21" s="33"/>
      <c r="C21" s="34">
        <v>0</v>
      </c>
      <c r="D21" s="35">
        <v>0</v>
      </c>
      <c r="E21" s="36">
        <v>0</v>
      </c>
      <c r="F21" s="37">
        <f t="shared" si="0"/>
        <v>0</v>
      </c>
      <c r="G21" s="38"/>
      <c r="H21" s="8"/>
      <c r="I21" s="10"/>
    </row>
    <row r="22" spans="1:9" ht="14.45" customHeight="1">
      <c r="A22" s="39"/>
      <c r="B22" s="33"/>
      <c r="C22" s="34">
        <v>0</v>
      </c>
      <c r="D22" s="35">
        <v>0</v>
      </c>
      <c r="E22" s="36">
        <v>0</v>
      </c>
      <c r="F22" s="37">
        <f t="shared" si="0"/>
        <v>0</v>
      </c>
      <c r="G22" s="38"/>
      <c r="H22" s="8"/>
      <c r="I22" s="10"/>
    </row>
    <row r="23" spans="1:9" ht="14.45" customHeight="1">
      <c r="A23" s="39"/>
      <c r="B23" s="33"/>
      <c r="C23" s="34">
        <v>0</v>
      </c>
      <c r="D23" s="35">
        <v>0</v>
      </c>
      <c r="E23" s="36">
        <v>0</v>
      </c>
      <c r="F23" s="37">
        <f t="shared" si="0"/>
        <v>0</v>
      </c>
      <c r="G23" s="38"/>
      <c r="H23" s="8"/>
      <c r="I23" s="10"/>
    </row>
    <row r="24" spans="1:9" ht="15" customHeight="1">
      <c r="A24" s="351" t="s">
        <v>38</v>
      </c>
      <c r="B24" s="33"/>
      <c r="C24" s="34">
        <v>0</v>
      </c>
      <c r="D24" s="35">
        <v>0</v>
      </c>
      <c r="E24" s="36">
        <v>0</v>
      </c>
      <c r="F24" s="37">
        <f t="shared" si="0"/>
        <v>0</v>
      </c>
      <c r="G24" s="38"/>
      <c r="H24" s="8"/>
      <c r="I24" s="10"/>
    </row>
    <row r="25" spans="1:9" ht="14.25" customHeight="1">
      <c r="A25" s="352"/>
      <c r="B25" s="33"/>
      <c r="C25" s="34">
        <v>0</v>
      </c>
      <c r="D25" s="35">
        <v>0</v>
      </c>
      <c r="E25" s="36">
        <v>0</v>
      </c>
      <c r="F25" s="37">
        <f t="shared" si="0"/>
        <v>0</v>
      </c>
      <c r="G25" s="38"/>
      <c r="H25" s="8"/>
      <c r="I25" s="10"/>
    </row>
    <row r="26" spans="1:9" ht="14.45" customHeight="1">
      <c r="A26" s="352"/>
      <c r="B26" s="33"/>
      <c r="C26" s="34">
        <v>0</v>
      </c>
      <c r="D26" s="35">
        <v>0</v>
      </c>
      <c r="E26" s="36">
        <v>0</v>
      </c>
      <c r="F26" s="37">
        <f t="shared" si="0"/>
        <v>0</v>
      </c>
      <c r="G26" s="38"/>
      <c r="H26" s="8"/>
      <c r="I26" s="10"/>
    </row>
    <row r="27" spans="1:9" ht="14.45" customHeight="1">
      <c r="A27" s="352"/>
      <c r="B27" s="33"/>
      <c r="C27" s="34">
        <v>0</v>
      </c>
      <c r="D27" s="35">
        <v>0</v>
      </c>
      <c r="E27" s="36">
        <v>0</v>
      </c>
      <c r="F27" s="37">
        <f t="shared" si="0"/>
        <v>0</v>
      </c>
      <c r="G27" s="38"/>
      <c r="H27" s="8"/>
      <c r="I27" s="10"/>
    </row>
    <row r="28" spans="1:9" ht="14.45" customHeight="1">
      <c r="A28" s="352"/>
      <c r="B28" s="33"/>
      <c r="C28" s="34">
        <v>0</v>
      </c>
      <c r="D28" s="35">
        <v>0</v>
      </c>
      <c r="E28" s="36">
        <v>0</v>
      </c>
      <c r="F28" s="37">
        <f t="shared" si="0"/>
        <v>0</v>
      </c>
      <c r="G28" s="38"/>
      <c r="H28" s="8"/>
      <c r="I28" s="10"/>
    </row>
    <row r="29" spans="1:9" ht="14.45" customHeight="1">
      <c r="A29" s="352"/>
      <c r="B29" s="33"/>
      <c r="C29" s="34">
        <v>0</v>
      </c>
      <c r="D29" s="35">
        <v>0</v>
      </c>
      <c r="E29" s="36">
        <v>0</v>
      </c>
      <c r="F29" s="37">
        <f t="shared" si="0"/>
        <v>0</v>
      </c>
      <c r="G29" s="38"/>
      <c r="H29" s="8"/>
      <c r="I29" s="10"/>
    </row>
    <row r="30" spans="1:9" ht="14.45" customHeight="1">
      <c r="A30" s="352"/>
      <c r="B30" s="33"/>
      <c r="C30" s="34">
        <v>0</v>
      </c>
      <c r="D30" s="35">
        <v>0</v>
      </c>
      <c r="E30" s="36">
        <v>0</v>
      </c>
      <c r="F30" s="37">
        <f t="shared" si="0"/>
        <v>0</v>
      </c>
      <c r="G30" s="38"/>
      <c r="H30" s="8"/>
      <c r="I30" s="10"/>
    </row>
    <row r="31" spans="1:9" ht="14.45" customHeight="1">
      <c r="A31" s="352"/>
      <c r="B31" s="33"/>
      <c r="C31" s="34">
        <v>0</v>
      </c>
      <c r="D31" s="35">
        <v>0</v>
      </c>
      <c r="E31" s="36">
        <v>0</v>
      </c>
      <c r="F31" s="37">
        <f t="shared" si="0"/>
        <v>0</v>
      </c>
      <c r="G31" s="38"/>
      <c r="H31" s="8"/>
      <c r="I31" s="10"/>
    </row>
    <row r="32" spans="1:9" ht="14.45" customHeight="1">
      <c r="A32" s="352"/>
      <c r="B32" s="33"/>
      <c r="C32" s="34">
        <v>0</v>
      </c>
      <c r="D32" s="35">
        <v>0</v>
      </c>
      <c r="E32" s="36">
        <v>0</v>
      </c>
      <c r="F32" s="37">
        <f t="shared" si="0"/>
        <v>0</v>
      </c>
      <c r="G32" s="38"/>
      <c r="H32" s="8"/>
      <c r="I32" s="10"/>
    </row>
    <row r="33" spans="1:9" ht="14.45" customHeight="1">
      <c r="A33" s="352"/>
      <c r="B33" s="33"/>
      <c r="C33" s="34">
        <v>0</v>
      </c>
      <c r="D33" s="35">
        <v>0</v>
      </c>
      <c r="E33" s="36">
        <v>0</v>
      </c>
      <c r="F33" s="37">
        <f t="shared" si="0"/>
        <v>0</v>
      </c>
      <c r="G33" s="38"/>
      <c r="H33" s="8"/>
      <c r="I33" s="10"/>
    </row>
    <row r="34" spans="1:9" ht="14.45" customHeight="1">
      <c r="A34" s="352"/>
      <c r="B34" s="33"/>
      <c r="C34" s="34">
        <v>0</v>
      </c>
      <c r="D34" s="35">
        <v>0</v>
      </c>
      <c r="E34" s="36">
        <v>0</v>
      </c>
      <c r="F34" s="37">
        <f t="shared" si="0"/>
        <v>0</v>
      </c>
      <c r="G34" s="38"/>
      <c r="H34" s="8"/>
      <c r="I34" s="10"/>
    </row>
    <row r="35" spans="1:9" ht="14.45" customHeight="1">
      <c r="A35" s="352"/>
      <c r="B35" s="33"/>
      <c r="C35" s="40">
        <v>0</v>
      </c>
      <c r="D35" s="35">
        <v>0</v>
      </c>
      <c r="E35" s="36">
        <v>0</v>
      </c>
      <c r="F35" s="37">
        <f t="shared" si="0"/>
        <v>0</v>
      </c>
      <c r="G35" s="38"/>
      <c r="H35" s="8"/>
      <c r="I35" s="10"/>
    </row>
    <row r="36" spans="1:9" ht="14.45" customHeight="1">
      <c r="A36" s="352"/>
      <c r="B36" s="33"/>
      <c r="C36" s="40">
        <v>0</v>
      </c>
      <c r="D36" s="35">
        <v>0</v>
      </c>
      <c r="E36" s="36">
        <v>0</v>
      </c>
      <c r="F36" s="37">
        <f t="shared" si="0"/>
        <v>0</v>
      </c>
      <c r="G36" s="38"/>
      <c r="H36" s="8"/>
      <c r="I36" s="10"/>
    </row>
    <row r="37" spans="1:9" ht="14.45" customHeight="1">
      <c r="A37" s="352"/>
      <c r="B37" s="33"/>
      <c r="C37" s="40">
        <v>0</v>
      </c>
      <c r="D37" s="35">
        <v>0</v>
      </c>
      <c r="E37" s="36">
        <v>0</v>
      </c>
      <c r="F37" s="37">
        <f t="shared" si="0"/>
        <v>0</v>
      </c>
      <c r="G37" s="38"/>
      <c r="H37" s="8"/>
      <c r="I37" s="10"/>
    </row>
    <row r="38" spans="1:9" ht="14.45" customHeight="1">
      <c r="A38" s="352"/>
      <c r="B38" s="33"/>
      <c r="C38" s="40">
        <v>0</v>
      </c>
      <c r="D38" s="35">
        <v>0</v>
      </c>
      <c r="E38" s="36">
        <v>0</v>
      </c>
      <c r="F38" s="37">
        <f t="shared" si="0"/>
        <v>0</v>
      </c>
      <c r="G38" s="38"/>
      <c r="H38" s="8"/>
      <c r="I38" s="10"/>
    </row>
    <row r="39" spans="1:9" ht="14.45" customHeight="1">
      <c r="A39" s="352"/>
      <c r="B39" s="33"/>
      <c r="C39" s="40">
        <v>0</v>
      </c>
      <c r="D39" s="35">
        <v>0</v>
      </c>
      <c r="E39" s="36">
        <v>0</v>
      </c>
      <c r="F39" s="37">
        <f t="shared" si="0"/>
        <v>0</v>
      </c>
      <c r="G39" s="38"/>
      <c r="H39" s="8"/>
      <c r="I39" s="10"/>
    </row>
    <row r="40" spans="1:9" ht="14.45" customHeight="1">
      <c r="A40" s="352"/>
      <c r="B40" s="41"/>
      <c r="C40" s="42">
        <v>0</v>
      </c>
      <c r="D40" s="43">
        <v>0</v>
      </c>
      <c r="E40" s="44">
        <v>0</v>
      </c>
      <c r="F40" s="45">
        <f t="shared" si="0"/>
        <v>0</v>
      </c>
      <c r="G40" s="46"/>
      <c r="H40" s="8"/>
      <c r="I40" s="10"/>
    </row>
    <row r="41" spans="1:9" ht="29.25" customHeight="1">
      <c r="A41" s="47"/>
      <c r="B41" s="48"/>
      <c r="C41" s="49"/>
      <c r="D41" s="50"/>
      <c r="E41" s="51"/>
      <c r="F41" s="52" t="s">
        <v>39</v>
      </c>
      <c r="G41" s="53"/>
      <c r="H41" s="8"/>
      <c r="I41" s="10"/>
    </row>
    <row r="42" spans="1:9" ht="36.75" customHeight="1">
      <c r="A42" s="47"/>
      <c r="B42" s="54"/>
      <c r="C42" s="369"/>
      <c r="D42" s="369"/>
      <c r="E42" s="55"/>
      <c r="F42" s="56">
        <f>SUMIF(G8:G40,"y",F8:F40)</f>
        <v>0</v>
      </c>
      <c r="G42" s="57"/>
      <c r="H42" s="8"/>
      <c r="I42" s="10"/>
    </row>
    <row r="43" spans="1:9" ht="15" customHeight="1">
      <c r="A43" s="47"/>
      <c r="B43" s="48"/>
      <c r="C43" s="49"/>
      <c r="D43" s="48"/>
      <c r="E43" s="58"/>
      <c r="F43" s="59"/>
      <c r="G43" s="60"/>
      <c r="H43" s="8"/>
      <c r="I43" s="10"/>
    </row>
    <row r="44" spans="1:9" ht="14.45" customHeight="1">
      <c r="A44" s="47"/>
      <c r="B44" s="48"/>
      <c r="C44" s="367" t="s">
        <v>40</v>
      </c>
      <c r="D44" s="368"/>
      <c r="E44" s="61"/>
      <c r="F44" s="62">
        <f>IF(E44="y",F42*0.1,0)</f>
        <v>0</v>
      </c>
      <c r="G44" s="60"/>
      <c r="H44" s="8"/>
      <c r="I44" s="10"/>
    </row>
    <row r="45" spans="1:9" ht="28.5" customHeight="1">
      <c r="A45" s="63"/>
      <c r="B45" s="64"/>
      <c r="C45" s="65"/>
      <c r="D45" s="64"/>
      <c r="E45" s="66" t="s">
        <v>41</v>
      </c>
      <c r="F45" s="67">
        <f>IF(F44&gt;0,F42-F44,F42)</f>
        <v>0</v>
      </c>
      <c r="G45" s="68"/>
      <c r="H45" s="8"/>
      <c r="I45" s="10"/>
    </row>
    <row r="46" spans="1:9" ht="9.75" customHeight="1">
      <c r="A46" s="69"/>
      <c r="B46" s="69"/>
      <c r="C46" s="70"/>
      <c r="D46" s="69"/>
      <c r="E46" s="69"/>
      <c r="F46" s="69"/>
      <c r="G46" s="71"/>
      <c r="H46" s="72"/>
      <c r="I46" s="10"/>
    </row>
    <row r="47" spans="1:9" ht="14.45" customHeight="1">
      <c r="A47" s="73"/>
      <c r="B47" s="48"/>
      <c r="C47" s="49"/>
      <c r="D47" s="74"/>
      <c r="E47" s="74"/>
      <c r="F47" s="74"/>
      <c r="G47" s="49"/>
      <c r="H47" s="72"/>
      <c r="I47" s="10"/>
    </row>
    <row r="48" spans="1:9" ht="32.25" customHeight="1">
      <c r="A48" s="345" t="str">
        <f>C2</f>
        <v xml:space="preserve"> </v>
      </c>
      <c r="B48" s="346"/>
      <c r="C48" s="347"/>
      <c r="D48" s="342" t="s">
        <v>42</v>
      </c>
      <c r="E48" s="343"/>
      <c r="F48" s="344"/>
      <c r="G48" s="75"/>
      <c r="H48" s="72"/>
      <c r="I48" s="10"/>
    </row>
    <row r="49" spans="1:9" ht="42.6" customHeight="1">
      <c r="A49" s="345" t="str">
        <f>C4</f>
        <v xml:space="preserve">  </v>
      </c>
      <c r="B49" s="346"/>
      <c r="C49" s="347"/>
      <c r="D49" s="76" t="s">
        <v>43</v>
      </c>
      <c r="E49" s="77" t="s">
        <v>44</v>
      </c>
      <c r="F49" s="78" t="s">
        <v>45</v>
      </c>
      <c r="G49" s="75"/>
      <c r="H49" s="72"/>
      <c r="I49" s="10"/>
    </row>
    <row r="50" spans="1:9" ht="15" customHeight="1">
      <c r="A50" s="73"/>
      <c r="B50" s="79"/>
      <c r="C50" s="80"/>
      <c r="D50" s="81">
        <v>0</v>
      </c>
      <c r="E50" s="82">
        <v>0</v>
      </c>
      <c r="F50" s="29">
        <f t="shared" ref="F50:F55" si="1">D50*E50</f>
        <v>0</v>
      </c>
      <c r="G50" s="75"/>
      <c r="H50" s="72"/>
      <c r="I50" s="83" t="s">
        <v>46</v>
      </c>
    </row>
    <row r="51" spans="1:9" ht="15" customHeight="1">
      <c r="A51" s="73"/>
      <c r="B51" s="79"/>
      <c r="C51" s="80"/>
      <c r="D51" s="84">
        <v>0</v>
      </c>
      <c r="E51" s="85">
        <v>0</v>
      </c>
      <c r="F51" s="37">
        <f t="shared" si="1"/>
        <v>0</v>
      </c>
      <c r="G51" s="75"/>
      <c r="H51" s="72"/>
      <c r="I51" s="83" t="s">
        <v>47</v>
      </c>
    </row>
    <row r="52" spans="1:9" ht="15" customHeight="1">
      <c r="A52" s="73"/>
      <c r="B52" s="79"/>
      <c r="C52" s="80"/>
      <c r="D52" s="84">
        <v>0</v>
      </c>
      <c r="E52" s="85">
        <v>0</v>
      </c>
      <c r="F52" s="37">
        <f t="shared" si="1"/>
        <v>0</v>
      </c>
      <c r="G52" s="75"/>
      <c r="H52" s="362" t="s">
        <v>25</v>
      </c>
      <c r="I52" s="83" t="s">
        <v>48</v>
      </c>
    </row>
    <row r="53" spans="1:9" ht="15" customHeight="1">
      <c r="A53" s="73"/>
      <c r="B53" s="79"/>
      <c r="C53" s="80"/>
      <c r="D53" s="84">
        <v>0</v>
      </c>
      <c r="E53" s="85">
        <v>0</v>
      </c>
      <c r="F53" s="37">
        <f t="shared" si="1"/>
        <v>0</v>
      </c>
      <c r="G53" s="75"/>
      <c r="H53" s="363"/>
      <c r="I53" s="83" t="s">
        <v>49</v>
      </c>
    </row>
    <row r="54" spans="1:9" ht="15" customHeight="1">
      <c r="A54" s="73"/>
      <c r="B54" s="79"/>
      <c r="C54" s="80"/>
      <c r="D54" s="84">
        <v>0</v>
      </c>
      <c r="E54" s="85">
        <v>0</v>
      </c>
      <c r="F54" s="37">
        <f t="shared" si="1"/>
        <v>0</v>
      </c>
      <c r="G54" s="75"/>
      <c r="H54" s="72"/>
      <c r="I54" s="83" t="s">
        <v>50</v>
      </c>
    </row>
    <row r="55" spans="1:9" ht="15" customHeight="1">
      <c r="A55" s="73"/>
      <c r="B55" s="79"/>
      <c r="C55" s="80"/>
      <c r="D55" s="88">
        <v>0</v>
      </c>
      <c r="E55" s="89">
        <v>0</v>
      </c>
      <c r="F55" s="90">
        <f t="shared" si="1"/>
        <v>0</v>
      </c>
      <c r="G55" s="75"/>
      <c r="H55" s="72"/>
      <c r="I55" s="91"/>
    </row>
    <row r="56" spans="1:9" ht="14.45" customHeight="1">
      <c r="A56" s="73"/>
      <c r="B56" s="48"/>
      <c r="C56" s="49"/>
      <c r="D56" s="59"/>
      <c r="E56" s="92" t="s">
        <v>51</v>
      </c>
      <c r="F56" s="93">
        <f>SUM(F50:F55)</f>
        <v>0</v>
      </c>
      <c r="G56" s="49"/>
      <c r="H56" s="72"/>
      <c r="I56" s="91"/>
    </row>
    <row r="57" spans="1:9" ht="15" customHeight="1">
      <c r="A57" s="73"/>
      <c r="B57" s="48"/>
      <c r="C57" s="49"/>
      <c r="D57" s="74"/>
      <c r="E57" s="94"/>
      <c r="F57" s="94"/>
      <c r="G57" s="49"/>
      <c r="H57" s="72"/>
      <c r="I57" s="10"/>
    </row>
    <row r="58" spans="1:9" ht="47.25" customHeight="1">
      <c r="A58" s="73"/>
      <c r="B58" s="48"/>
      <c r="C58" s="80"/>
      <c r="D58" s="95" t="s">
        <v>52</v>
      </c>
      <c r="E58" s="96">
        <v>0</v>
      </c>
      <c r="F58" s="97" t="s">
        <v>53</v>
      </c>
      <c r="G58" s="75"/>
      <c r="H58" s="98" t="s">
        <v>25</v>
      </c>
      <c r="I58" s="99" t="s">
        <v>54</v>
      </c>
    </row>
    <row r="59" spans="1:9" ht="44.25" customHeight="1">
      <c r="A59" s="100"/>
      <c r="B59" s="101"/>
      <c r="C59" s="102"/>
      <c r="D59" s="103" t="s">
        <v>55</v>
      </c>
      <c r="E59" s="104"/>
      <c r="F59" s="105" t="s">
        <v>56</v>
      </c>
      <c r="G59" s="106"/>
      <c r="H59" s="107"/>
      <c r="I59" s="31"/>
    </row>
    <row r="60" spans="1:9" ht="14.45" customHeight="1">
      <c r="A60" s="73"/>
      <c r="B60" s="48"/>
      <c r="C60" s="80"/>
      <c r="D60" s="108">
        <f>F45</f>
        <v>0</v>
      </c>
      <c r="E60" s="109"/>
      <c r="F60" s="56">
        <f>(D60*E58)/(1+E58)</f>
        <v>0</v>
      </c>
      <c r="G60" s="75"/>
      <c r="H60" s="72"/>
      <c r="I60" s="10"/>
    </row>
    <row r="61" spans="1:9" ht="14.45" customHeight="1">
      <c r="A61" s="73"/>
      <c r="B61" s="48"/>
      <c r="C61" s="49"/>
      <c r="D61" s="110"/>
      <c r="E61" s="11"/>
      <c r="F61" s="111"/>
      <c r="G61" s="49"/>
      <c r="H61" s="72"/>
      <c r="I61" s="10"/>
    </row>
    <row r="62" spans="1:9" ht="42" customHeight="1">
      <c r="A62" s="73"/>
      <c r="B62" s="48"/>
      <c r="C62" s="80"/>
      <c r="D62" s="112" t="s">
        <v>57</v>
      </c>
      <c r="E62" s="113">
        <v>0.05</v>
      </c>
      <c r="F62" s="114" t="s">
        <v>58</v>
      </c>
      <c r="G62" s="75"/>
      <c r="H62" s="98" t="s">
        <v>25</v>
      </c>
      <c r="I62" s="99" t="s">
        <v>54</v>
      </c>
    </row>
    <row r="63" spans="1:9" ht="33" customHeight="1">
      <c r="A63" s="100"/>
      <c r="B63" s="101"/>
      <c r="C63" s="102"/>
      <c r="D63" s="115" t="s">
        <v>59</v>
      </c>
      <c r="E63" s="116"/>
      <c r="F63" s="117" t="s">
        <v>60</v>
      </c>
      <c r="G63" s="106"/>
      <c r="H63" s="118"/>
      <c r="I63" s="31"/>
    </row>
    <row r="64" spans="1:9" ht="14.45" customHeight="1">
      <c r="A64" s="73"/>
      <c r="B64" s="48"/>
      <c r="C64" s="80"/>
      <c r="D64" s="108">
        <f>F45</f>
        <v>0</v>
      </c>
      <c r="E64" s="109"/>
      <c r="F64" s="56">
        <f>(D64*E62)/(1+E62)</f>
        <v>0</v>
      </c>
      <c r="G64" s="75"/>
      <c r="H64" s="72"/>
      <c r="I64" s="10"/>
    </row>
    <row r="65" spans="1:9" ht="14.45" customHeight="1">
      <c r="A65" s="73"/>
      <c r="B65" s="48"/>
      <c r="C65" s="49"/>
      <c r="D65" s="119"/>
      <c r="E65" s="120"/>
      <c r="F65" s="121"/>
      <c r="G65" s="49"/>
      <c r="H65" s="72"/>
      <c r="I65" s="10"/>
    </row>
    <row r="66" spans="1:9" ht="15" customHeight="1">
      <c r="A66" s="73"/>
      <c r="B66" s="48"/>
      <c r="C66" s="80"/>
      <c r="D66" s="122" t="s">
        <v>61</v>
      </c>
      <c r="E66" s="59"/>
      <c r="F66" s="123"/>
      <c r="G66" s="75"/>
      <c r="H66" s="72"/>
      <c r="I66" s="10"/>
    </row>
    <row r="67" spans="1:9" ht="43.5" customHeight="1">
      <c r="A67" s="73"/>
      <c r="B67" s="48"/>
      <c r="C67" s="80"/>
      <c r="D67" s="124" t="s">
        <v>62</v>
      </c>
      <c r="E67" s="125" t="s">
        <v>63</v>
      </c>
      <c r="F67" s="126" t="s">
        <v>64</v>
      </c>
      <c r="G67" s="75"/>
      <c r="H67" s="72"/>
      <c r="I67" s="10"/>
    </row>
    <row r="68" spans="1:9" ht="15" customHeight="1">
      <c r="A68" s="73"/>
      <c r="B68" s="48"/>
      <c r="C68" s="80"/>
      <c r="D68" s="81">
        <v>0</v>
      </c>
      <c r="E68" s="82">
        <v>0</v>
      </c>
      <c r="F68" s="29">
        <f t="shared" ref="F68:F73" si="2">D68*E68</f>
        <v>0</v>
      </c>
      <c r="G68" s="75"/>
      <c r="H68" s="72"/>
      <c r="I68" s="83" t="s">
        <v>65</v>
      </c>
    </row>
    <row r="69" spans="1:9" ht="14.45" customHeight="1">
      <c r="A69" s="73"/>
      <c r="B69" s="48"/>
      <c r="C69" s="80"/>
      <c r="D69" s="84">
        <v>0</v>
      </c>
      <c r="E69" s="85">
        <v>0</v>
      </c>
      <c r="F69" s="37">
        <f t="shared" si="2"/>
        <v>0</v>
      </c>
      <c r="G69" s="75"/>
      <c r="H69" s="72"/>
      <c r="I69" s="83" t="s">
        <v>66</v>
      </c>
    </row>
    <row r="70" spans="1:9" ht="14.45" customHeight="1">
      <c r="A70" s="73"/>
      <c r="B70" s="48"/>
      <c r="C70" s="80"/>
      <c r="D70" s="84">
        <v>0</v>
      </c>
      <c r="E70" s="85">
        <v>0</v>
      </c>
      <c r="F70" s="37">
        <f t="shared" si="2"/>
        <v>0</v>
      </c>
      <c r="G70" s="75"/>
      <c r="H70" s="362" t="s">
        <v>25</v>
      </c>
      <c r="I70" s="83" t="s">
        <v>67</v>
      </c>
    </row>
    <row r="71" spans="1:9" ht="14.45" customHeight="1">
      <c r="A71" s="73"/>
      <c r="B71" s="48"/>
      <c r="C71" s="80"/>
      <c r="D71" s="84">
        <v>0</v>
      </c>
      <c r="E71" s="85">
        <v>0</v>
      </c>
      <c r="F71" s="37">
        <f t="shared" si="2"/>
        <v>0</v>
      </c>
      <c r="G71" s="75"/>
      <c r="H71" s="363"/>
      <c r="I71" s="83" t="s">
        <v>68</v>
      </c>
    </row>
    <row r="72" spans="1:9" ht="14.45" customHeight="1">
      <c r="A72" s="73"/>
      <c r="B72" s="48"/>
      <c r="C72" s="80"/>
      <c r="D72" s="84">
        <v>0</v>
      </c>
      <c r="E72" s="85">
        <v>0</v>
      </c>
      <c r="F72" s="37">
        <f t="shared" si="2"/>
        <v>0</v>
      </c>
      <c r="G72" s="75"/>
      <c r="H72" s="72"/>
      <c r="I72" s="83" t="s">
        <v>69</v>
      </c>
    </row>
    <row r="73" spans="1:9" ht="14.45" customHeight="1">
      <c r="A73" s="73"/>
      <c r="B73" s="48"/>
      <c r="C73" s="80"/>
      <c r="D73" s="88">
        <v>0</v>
      </c>
      <c r="E73" s="89">
        <v>0</v>
      </c>
      <c r="F73" s="90">
        <f t="shared" si="2"/>
        <v>0</v>
      </c>
      <c r="G73" s="75"/>
      <c r="H73" s="72"/>
      <c r="I73" s="83" t="s">
        <v>70</v>
      </c>
    </row>
    <row r="74" spans="1:9" ht="14.45" customHeight="1">
      <c r="A74" s="73"/>
      <c r="B74" s="48"/>
      <c r="C74" s="49"/>
      <c r="D74" s="59"/>
      <c r="E74" s="127" t="s">
        <v>51</v>
      </c>
      <c r="F74" s="93">
        <f>SUM(F68:F73)</f>
        <v>0</v>
      </c>
      <c r="G74" s="49"/>
      <c r="H74" s="72"/>
      <c r="I74" s="10"/>
    </row>
    <row r="75" spans="1:9" ht="15" customHeight="1">
      <c r="A75" s="73"/>
      <c r="B75" s="48"/>
      <c r="C75" s="49"/>
      <c r="D75" s="128"/>
      <c r="E75" s="129"/>
      <c r="F75" s="130"/>
      <c r="G75" s="49"/>
      <c r="H75" s="72"/>
      <c r="I75" s="10"/>
    </row>
    <row r="76" spans="1:9" ht="15" customHeight="1">
      <c r="A76" s="73"/>
      <c r="B76" s="48"/>
      <c r="C76" s="80"/>
      <c r="D76" s="131" t="s">
        <v>71</v>
      </c>
      <c r="E76" s="132"/>
      <c r="F76" s="133"/>
      <c r="G76" s="49"/>
      <c r="H76" s="72"/>
      <c r="I76" s="10"/>
    </row>
    <row r="77" spans="1:9" ht="14.45" customHeight="1">
      <c r="A77" s="73"/>
      <c r="B77" s="48"/>
      <c r="C77" s="80"/>
      <c r="D77" s="134" t="s">
        <v>72</v>
      </c>
      <c r="E77" s="37">
        <f>F56</f>
        <v>0</v>
      </c>
      <c r="F77" s="75"/>
      <c r="G77" s="49"/>
      <c r="H77" s="72"/>
      <c r="I77" s="10"/>
    </row>
    <row r="78" spans="1:9" ht="14.45" customHeight="1">
      <c r="A78" s="73"/>
      <c r="B78" s="48"/>
      <c r="C78" s="80"/>
      <c r="D78" s="134" t="s">
        <v>73</v>
      </c>
      <c r="E78" s="37">
        <f>F60</f>
        <v>0</v>
      </c>
      <c r="F78" s="75"/>
      <c r="G78" s="49"/>
      <c r="H78" s="72"/>
      <c r="I78" s="10"/>
    </row>
    <row r="79" spans="1:9" ht="14.45" customHeight="1">
      <c r="A79" s="73"/>
      <c r="B79" s="48"/>
      <c r="C79" s="80"/>
      <c r="D79" s="134" t="s">
        <v>74</v>
      </c>
      <c r="E79" s="37">
        <f>F64</f>
        <v>0</v>
      </c>
      <c r="F79" s="75"/>
      <c r="G79" s="49"/>
      <c r="H79" s="72"/>
      <c r="I79" s="10"/>
    </row>
    <row r="80" spans="1:9" ht="14.45" customHeight="1">
      <c r="A80" s="73"/>
      <c r="B80" s="48"/>
      <c r="C80" s="80"/>
      <c r="D80" s="134" t="s">
        <v>75</v>
      </c>
      <c r="E80" s="37">
        <f>F74</f>
        <v>0</v>
      </c>
      <c r="F80" s="75"/>
      <c r="G80" s="49"/>
      <c r="H80" s="72"/>
      <c r="I80" s="10"/>
    </row>
    <row r="81" spans="1:9" ht="28.5" customHeight="1">
      <c r="A81" s="73"/>
      <c r="B81" s="48"/>
      <c r="C81" s="80"/>
      <c r="D81" s="135" t="s">
        <v>76</v>
      </c>
      <c r="E81" s="56">
        <f>F45-(SUM(E77:E80))</f>
        <v>0</v>
      </c>
      <c r="F81" s="136" t="str">
        <f>IF(AND(E81&gt;='Company Categories'!$B$9,E81&lt;'Company Categories'!$B$8),'Company Categories'!$A$9,IF(AND(E81&gt;='Company Categories'!$B$8,E81&lt;'Company Categories'!$B$7),'Company Categories'!$A$8,IF(AND(E81&gt;='Company Categories'!$B$7,E81&lt;'Company Categories'!$B$6),'Company Categories'!$A$7,IF(AND(E81&gt;='Company Categories'!$B$6,E81&lt;'Company Categories'!$B$5),'Company Categories'!$A$6,IF(AND(E81&gt;='Company Categories'!$B$5,E81&lt;'Company Categories'!$B$4),'Company Categories'!$A$5,IF(AND(E81&gt;='Company Categories'!$B$4,E81&lt;'Company Categories'!$B$3),'Company Categories'!$A$4,"A"))))))</f>
        <v>G</v>
      </c>
      <c r="G81" s="49"/>
      <c r="H81" s="72"/>
      <c r="I81" s="10"/>
    </row>
    <row r="82" spans="1:9" ht="14.45" customHeight="1">
      <c r="A82" s="137"/>
      <c r="B82" s="74"/>
      <c r="C82" s="138"/>
      <c r="D82" s="139"/>
      <c r="E82" s="139"/>
      <c r="F82" s="74"/>
      <c r="G82" s="138"/>
      <c r="H82" s="140"/>
      <c r="I82" s="141"/>
    </row>
    <row r="83" spans="1:9" ht="15" customHeight="1">
      <c r="A83" s="364" t="s">
        <v>77</v>
      </c>
      <c r="B83" s="365"/>
      <c r="C83" s="365"/>
      <c r="D83" s="365"/>
      <c r="E83" s="365"/>
      <c r="F83" s="365"/>
      <c r="G83" s="366"/>
      <c r="H83" s="142"/>
      <c r="I83" s="143"/>
    </row>
    <row r="84" spans="1:9" ht="13.5" customHeight="1">
      <c r="A84" s="357" t="s">
        <v>78</v>
      </c>
      <c r="B84" s="358"/>
      <c r="C84" s="358"/>
      <c r="D84" s="358"/>
      <c r="E84" s="358"/>
      <c r="F84" s="358"/>
      <c r="G84" s="359"/>
      <c r="H84" s="142"/>
      <c r="I84" s="143"/>
    </row>
    <row r="85" spans="1:9" ht="14.45" customHeight="1">
      <c r="A85" s="348"/>
      <c r="B85" s="349"/>
      <c r="C85" s="349"/>
      <c r="D85" s="349"/>
      <c r="E85" s="349"/>
      <c r="F85" s="349"/>
      <c r="G85" s="350"/>
      <c r="H85" s="142"/>
      <c r="I85" s="143"/>
    </row>
    <row r="86" spans="1:9" ht="14.45" customHeight="1">
      <c r="A86" s="348"/>
      <c r="B86" s="349"/>
      <c r="C86" s="349"/>
      <c r="D86" s="349"/>
      <c r="E86" s="349"/>
      <c r="F86" s="349"/>
      <c r="G86" s="350"/>
      <c r="H86" s="142"/>
      <c r="I86" s="143"/>
    </row>
    <row r="87" spans="1:9" ht="14.45" customHeight="1">
      <c r="A87" s="348"/>
      <c r="B87" s="349"/>
      <c r="C87" s="349"/>
      <c r="D87" s="349"/>
      <c r="E87" s="349"/>
      <c r="F87" s="349"/>
      <c r="G87" s="350"/>
      <c r="H87" s="142"/>
      <c r="I87" s="143"/>
    </row>
    <row r="88" spans="1:9" ht="14.45" customHeight="1">
      <c r="A88" s="348"/>
      <c r="B88" s="349"/>
      <c r="C88" s="349"/>
      <c r="D88" s="349"/>
      <c r="E88" s="349"/>
      <c r="F88" s="349"/>
      <c r="G88" s="350"/>
      <c r="H88" s="142"/>
      <c r="I88" s="143"/>
    </row>
    <row r="89" spans="1:9" ht="14.45" customHeight="1">
      <c r="A89" s="348"/>
      <c r="B89" s="349"/>
      <c r="C89" s="349"/>
      <c r="D89" s="349"/>
      <c r="E89" s="349"/>
      <c r="F89" s="349"/>
      <c r="G89" s="350"/>
      <c r="H89" s="142"/>
      <c r="I89" s="143"/>
    </row>
    <row r="90" spans="1:9" ht="14.45" customHeight="1">
      <c r="A90" s="348"/>
      <c r="B90" s="349"/>
      <c r="C90" s="349"/>
      <c r="D90" s="349"/>
      <c r="E90" s="349"/>
      <c r="F90" s="349"/>
      <c r="G90" s="350"/>
      <c r="H90" s="142"/>
      <c r="I90" s="143"/>
    </row>
    <row r="91" spans="1:9" ht="14.45" customHeight="1">
      <c r="A91" s="348"/>
      <c r="B91" s="349"/>
      <c r="C91" s="349"/>
      <c r="D91" s="349"/>
      <c r="E91" s="349"/>
      <c r="F91" s="349"/>
      <c r="G91" s="350"/>
      <c r="H91" s="142"/>
      <c r="I91" s="143"/>
    </row>
    <row r="92" spans="1:9" ht="14.45" customHeight="1">
      <c r="A92" s="348"/>
      <c r="B92" s="349"/>
      <c r="C92" s="349"/>
      <c r="D92" s="349"/>
      <c r="E92" s="349"/>
      <c r="F92" s="349"/>
      <c r="G92" s="350"/>
      <c r="H92" s="142"/>
      <c r="I92" s="143"/>
    </row>
    <row r="93" spans="1:9" ht="14.45" customHeight="1">
      <c r="A93" s="348"/>
      <c r="B93" s="349"/>
      <c r="C93" s="349"/>
      <c r="D93" s="349"/>
      <c r="E93" s="349"/>
      <c r="F93" s="349"/>
      <c r="G93" s="350"/>
      <c r="H93" s="142"/>
      <c r="I93" s="143"/>
    </row>
    <row r="94" spans="1:9" ht="14.45" customHeight="1">
      <c r="A94" s="348"/>
      <c r="B94" s="349"/>
      <c r="C94" s="349"/>
      <c r="D94" s="349"/>
      <c r="E94" s="349"/>
      <c r="F94" s="349"/>
      <c r="G94" s="350"/>
      <c r="H94" s="142"/>
      <c r="I94" s="143"/>
    </row>
    <row r="95" spans="1:9" ht="14.45" customHeight="1">
      <c r="A95" s="337"/>
      <c r="B95" s="338"/>
      <c r="C95" s="338"/>
      <c r="D95" s="338"/>
      <c r="E95" s="338"/>
      <c r="F95" s="338"/>
      <c r="G95" s="339"/>
      <c r="H95" s="142"/>
      <c r="I95" s="143"/>
    </row>
    <row r="96" spans="1:9" ht="15" customHeight="1">
      <c r="A96" s="144"/>
      <c r="B96" s="144"/>
      <c r="C96" s="144"/>
      <c r="D96" s="145"/>
      <c r="E96" s="144"/>
      <c r="F96" s="144"/>
      <c r="G96" s="144"/>
      <c r="H96" s="143"/>
      <c r="I96" s="143"/>
    </row>
    <row r="97" spans="1:9" ht="14.45" customHeight="1">
      <c r="A97" s="143"/>
      <c r="B97" s="143"/>
      <c r="C97" s="143"/>
      <c r="D97" s="146"/>
      <c r="E97" s="147"/>
      <c r="F97" s="143"/>
      <c r="G97" s="40"/>
      <c r="H97" s="143"/>
      <c r="I97" s="143"/>
    </row>
    <row r="98" spans="1:9" ht="14.45" customHeight="1">
      <c r="A98" s="143"/>
      <c r="B98" s="143"/>
      <c r="C98" s="143"/>
      <c r="D98" s="40"/>
      <c r="E98" s="143"/>
      <c r="F98" s="143"/>
      <c r="G98" s="143"/>
      <c r="H98" s="143"/>
      <c r="I98" s="143"/>
    </row>
    <row r="99" spans="1:9" ht="14.45" customHeight="1">
      <c r="A99" s="143"/>
      <c r="B99" s="143"/>
      <c r="C99" s="143"/>
      <c r="D99" s="40"/>
      <c r="E99" s="143"/>
      <c r="F99" s="148"/>
      <c r="G99" s="143"/>
      <c r="H99" s="143"/>
      <c r="I99" s="143"/>
    </row>
    <row r="100" spans="1:9" ht="14.45" customHeight="1">
      <c r="A100" s="143"/>
      <c r="B100" s="143"/>
      <c r="C100" s="143"/>
      <c r="D100" s="149"/>
      <c r="E100" s="143"/>
      <c r="F100" s="150"/>
      <c r="G100" s="143"/>
      <c r="H100" s="143"/>
      <c r="I100" s="143"/>
    </row>
    <row r="101" spans="1:9" ht="14.45" customHeight="1">
      <c r="A101" s="143"/>
      <c r="B101" s="143"/>
      <c r="C101" s="143"/>
      <c r="D101" s="149"/>
      <c r="E101" s="143"/>
      <c r="F101" s="143"/>
      <c r="G101" s="143"/>
      <c r="H101" s="143"/>
      <c r="I101" s="143"/>
    </row>
    <row r="102" spans="1:9" ht="14.45" customHeight="1">
      <c r="A102" s="143"/>
      <c r="B102" s="143"/>
      <c r="C102" s="149"/>
      <c r="D102" s="40"/>
      <c r="E102" s="143"/>
      <c r="F102" s="143"/>
      <c r="G102" s="143"/>
      <c r="H102" s="143"/>
      <c r="I102" s="143"/>
    </row>
    <row r="103" spans="1:9" ht="14.45" customHeight="1">
      <c r="A103" s="143"/>
      <c r="B103" s="143"/>
      <c r="C103" s="151"/>
      <c r="D103" s="40"/>
      <c r="E103" s="143"/>
      <c r="F103" s="143"/>
      <c r="G103" s="143"/>
      <c r="H103" s="143"/>
      <c r="I103" s="143"/>
    </row>
    <row r="104" spans="1:9" ht="13.5" customHeight="1">
      <c r="A104" s="143"/>
      <c r="B104" s="143"/>
      <c r="C104" s="143"/>
      <c r="D104" s="143"/>
      <c r="E104" s="143"/>
      <c r="F104" s="143"/>
      <c r="G104" s="143"/>
      <c r="H104" s="143"/>
      <c r="I104" s="143"/>
    </row>
    <row r="105" spans="1:9" ht="13.5" customHeight="1">
      <c r="A105" s="143"/>
      <c r="B105" s="143"/>
      <c r="C105" s="143"/>
      <c r="D105" s="143"/>
      <c r="E105" s="143"/>
      <c r="F105" s="143"/>
      <c r="G105" s="143"/>
      <c r="H105" s="143"/>
      <c r="I105" s="143"/>
    </row>
    <row r="106" spans="1:9" ht="14.45" customHeight="1">
      <c r="A106" s="143"/>
      <c r="B106" s="143"/>
      <c r="C106" s="149"/>
      <c r="D106" s="148"/>
      <c r="E106" s="148"/>
      <c r="F106" s="143"/>
      <c r="G106" s="143"/>
      <c r="H106" s="143"/>
      <c r="I106" s="143"/>
    </row>
  </sheetData>
  <mergeCells count="42">
    <mergeCell ref="A1:G1"/>
    <mergeCell ref="A2:B2"/>
    <mergeCell ref="A4:B4"/>
    <mergeCell ref="C5:E5"/>
    <mergeCell ref="B6:B7"/>
    <mergeCell ref="A3:B3"/>
    <mergeCell ref="A5:B5"/>
    <mergeCell ref="C4:E4"/>
    <mergeCell ref="F6:F7"/>
    <mergeCell ref="C3:E3"/>
    <mergeCell ref="F3:G3"/>
    <mergeCell ref="C2:E2"/>
    <mergeCell ref="F2:G2"/>
    <mergeCell ref="G6:G7"/>
    <mergeCell ref="C6:C7"/>
    <mergeCell ref="H6:H7"/>
    <mergeCell ref="D6:D7"/>
    <mergeCell ref="E6:E7"/>
    <mergeCell ref="A84:G84"/>
    <mergeCell ref="I6:I7"/>
    <mergeCell ref="H10:H11"/>
    <mergeCell ref="H70:H71"/>
    <mergeCell ref="H52:H53"/>
    <mergeCell ref="A83:G83"/>
    <mergeCell ref="C44:D44"/>
    <mergeCell ref="C42:D42"/>
    <mergeCell ref="A95:G95"/>
    <mergeCell ref="I9:I14"/>
    <mergeCell ref="D48:F48"/>
    <mergeCell ref="A48:C48"/>
    <mergeCell ref="A49:C49"/>
    <mergeCell ref="A94:G94"/>
    <mergeCell ref="A86:G86"/>
    <mergeCell ref="A87:G87"/>
    <mergeCell ref="A88:G88"/>
    <mergeCell ref="A89:G89"/>
    <mergeCell ref="A90:G90"/>
    <mergeCell ref="A91:G91"/>
    <mergeCell ref="A92:G92"/>
    <mergeCell ref="A93:G93"/>
    <mergeCell ref="A85:G85"/>
    <mergeCell ref="A24:A40"/>
  </mergeCells>
  <pageMargins left="0.51181100000000002" right="0.31496099999999999" top="0.55118100000000003" bottom="0.55118100000000003" header="0.31496099999999999" footer="0.31496099999999999"/>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40"/>
  <sheetViews>
    <sheetView showGridLines="0" topLeftCell="C73" workbookViewId="0">
      <selection activeCell="J90" sqref="J90"/>
    </sheetView>
  </sheetViews>
  <sheetFormatPr defaultColWidth="9.140625" defaultRowHeight="14.1" customHeight="1"/>
  <cols>
    <col min="1" max="1" width="10.28515625" style="5" customWidth="1"/>
    <col min="2" max="2" width="17.42578125" style="5" customWidth="1"/>
    <col min="3" max="3" width="30.140625" style="5" customWidth="1"/>
    <col min="4" max="4" width="17.42578125" style="5" customWidth="1"/>
    <col min="5" max="7" width="20.7109375" style="5" customWidth="1"/>
    <col min="8" max="8" width="8.7109375" style="5" customWidth="1"/>
    <col min="9" max="9" width="50.7109375" style="5" customWidth="1"/>
    <col min="10" max="10" width="21.28515625" style="5" customWidth="1"/>
    <col min="11" max="15" width="9.140625" style="5" customWidth="1"/>
    <col min="16" max="16384" width="9.140625" style="5"/>
  </cols>
  <sheetData>
    <row r="1" spans="1:14" ht="37.5" customHeight="1">
      <c r="A1" s="370" t="s">
        <v>80</v>
      </c>
      <c r="B1" s="371"/>
      <c r="C1" s="410"/>
      <c r="D1" s="410"/>
      <c r="E1" s="410"/>
      <c r="F1" s="410"/>
      <c r="G1" s="411"/>
      <c r="H1" s="6"/>
      <c r="I1" s="152" t="s">
        <v>7</v>
      </c>
      <c r="J1" s="33"/>
      <c r="K1" s="143"/>
      <c r="L1" s="143"/>
      <c r="M1" s="143"/>
      <c r="N1" s="143"/>
    </row>
    <row r="2" spans="1:14" ht="24.75" customHeight="1">
      <c r="A2" s="412" t="s">
        <v>8</v>
      </c>
      <c r="B2" s="413"/>
      <c r="C2" s="413"/>
      <c r="D2" s="419" t="s">
        <v>9</v>
      </c>
      <c r="E2" s="420"/>
      <c r="F2" s="421"/>
      <c r="G2" s="153" t="s">
        <v>10</v>
      </c>
      <c r="H2" s="8"/>
      <c r="I2" s="154" t="s">
        <v>11</v>
      </c>
      <c r="J2" s="33"/>
      <c r="K2" s="143"/>
      <c r="L2" s="143"/>
      <c r="M2" s="143"/>
      <c r="N2" s="143"/>
    </row>
    <row r="3" spans="1:14" ht="18.600000000000001" customHeight="1">
      <c r="A3" s="155"/>
      <c r="B3" s="156"/>
      <c r="C3" s="157" t="s">
        <v>81</v>
      </c>
      <c r="D3" s="414"/>
      <c r="E3" s="415"/>
      <c r="F3" s="415"/>
      <c r="G3" s="158" t="s">
        <v>82</v>
      </c>
      <c r="H3" s="8"/>
      <c r="I3" s="72"/>
      <c r="J3" s="33"/>
      <c r="K3" s="143"/>
      <c r="L3" s="143"/>
      <c r="M3" s="143"/>
      <c r="N3" s="143"/>
    </row>
    <row r="4" spans="1:14" ht="35.25" customHeight="1">
      <c r="A4" s="159" t="s">
        <v>16</v>
      </c>
      <c r="B4" s="160"/>
      <c r="C4" s="161" t="s">
        <v>83</v>
      </c>
      <c r="D4" s="416"/>
      <c r="E4" s="417"/>
      <c r="F4" s="418"/>
      <c r="G4" s="162" t="s">
        <v>84</v>
      </c>
      <c r="H4" s="8"/>
      <c r="I4" s="72"/>
      <c r="J4" s="33"/>
      <c r="K4" s="143"/>
      <c r="L4" s="143"/>
      <c r="M4" s="143"/>
      <c r="N4" s="143"/>
    </row>
    <row r="5" spans="1:14" ht="55.5" customHeight="1">
      <c r="A5" s="163"/>
      <c r="B5" s="18" t="s">
        <v>85</v>
      </c>
      <c r="C5" s="19" t="s">
        <v>19</v>
      </c>
      <c r="D5" s="164" t="s">
        <v>20</v>
      </c>
      <c r="E5" s="164" t="s">
        <v>21</v>
      </c>
      <c r="F5" s="164" t="s">
        <v>86</v>
      </c>
      <c r="G5" s="20" t="s">
        <v>23</v>
      </c>
      <c r="H5" s="21" t="s">
        <v>25</v>
      </c>
      <c r="I5" s="397" t="s">
        <v>87</v>
      </c>
      <c r="J5" s="33"/>
      <c r="K5" s="143"/>
      <c r="L5" s="143"/>
      <c r="M5" s="143"/>
      <c r="N5" s="143"/>
    </row>
    <row r="6" spans="1:14" ht="15" customHeight="1">
      <c r="A6" s="24" t="s">
        <v>27</v>
      </c>
      <c r="B6" s="165"/>
      <c r="C6" s="166"/>
      <c r="D6" s="167">
        <v>0</v>
      </c>
      <c r="E6" s="27">
        <v>0</v>
      </c>
      <c r="F6" s="28">
        <v>0</v>
      </c>
      <c r="G6" s="168">
        <f t="shared" ref="G6:G37" si="0">D6*E6*F6</f>
        <v>0</v>
      </c>
      <c r="H6" s="23"/>
      <c r="I6" s="398"/>
      <c r="J6" s="169"/>
      <c r="K6" s="143"/>
      <c r="L6" s="143"/>
      <c r="M6" s="143"/>
      <c r="N6" s="143"/>
    </row>
    <row r="7" spans="1:14" ht="14.45" customHeight="1">
      <c r="A7" s="32" t="s">
        <v>29</v>
      </c>
      <c r="B7" s="170"/>
      <c r="C7" s="171"/>
      <c r="D7" s="40">
        <v>0</v>
      </c>
      <c r="E7" s="35">
        <v>0</v>
      </c>
      <c r="F7" s="36">
        <v>0</v>
      </c>
      <c r="G7" s="172">
        <f t="shared" si="0"/>
        <v>0</v>
      </c>
      <c r="H7" s="23"/>
      <c r="I7" s="118"/>
      <c r="J7" s="169"/>
      <c r="K7" s="143"/>
      <c r="L7" s="143"/>
      <c r="M7" s="143"/>
      <c r="N7" s="143"/>
    </row>
    <row r="8" spans="1:14" ht="14.45" customHeight="1">
      <c r="A8" s="32" t="s">
        <v>31</v>
      </c>
      <c r="B8" s="170"/>
      <c r="C8" s="171"/>
      <c r="D8" s="40">
        <v>0</v>
      </c>
      <c r="E8" s="35">
        <v>0</v>
      </c>
      <c r="F8" s="36">
        <v>0</v>
      </c>
      <c r="G8" s="172">
        <f t="shared" si="0"/>
        <v>0</v>
      </c>
      <c r="H8" s="8"/>
      <c r="I8" s="118"/>
      <c r="J8" s="169"/>
      <c r="K8" s="143"/>
      <c r="L8" s="143"/>
      <c r="M8" s="143"/>
      <c r="N8" s="143"/>
    </row>
    <row r="9" spans="1:14" ht="14.45" customHeight="1">
      <c r="A9" s="32" t="s">
        <v>32</v>
      </c>
      <c r="B9" s="170"/>
      <c r="C9" s="171"/>
      <c r="D9" s="40">
        <v>0</v>
      </c>
      <c r="E9" s="35">
        <v>0</v>
      </c>
      <c r="F9" s="36">
        <v>0</v>
      </c>
      <c r="G9" s="172">
        <f t="shared" si="0"/>
        <v>0</v>
      </c>
      <c r="H9" s="8"/>
      <c r="I9" s="405"/>
      <c r="J9" s="169"/>
      <c r="K9" s="143"/>
      <c r="L9" s="143"/>
      <c r="M9" s="143"/>
      <c r="N9" s="143"/>
    </row>
    <row r="10" spans="1:14" ht="14.45" customHeight="1">
      <c r="A10" s="32" t="s">
        <v>88</v>
      </c>
      <c r="B10" s="170"/>
      <c r="C10" s="171"/>
      <c r="D10" s="40">
        <v>0</v>
      </c>
      <c r="E10" s="35">
        <v>0</v>
      </c>
      <c r="F10" s="36">
        <v>0</v>
      </c>
      <c r="G10" s="172">
        <f t="shared" si="0"/>
        <v>0</v>
      </c>
      <c r="H10" s="354"/>
      <c r="I10" s="405"/>
      <c r="J10" s="169"/>
      <c r="K10" s="143"/>
      <c r="L10" s="143"/>
      <c r="M10" s="143"/>
      <c r="N10" s="143"/>
    </row>
    <row r="11" spans="1:14" ht="14.45" customHeight="1">
      <c r="A11" s="32" t="s">
        <v>89</v>
      </c>
      <c r="B11" s="170"/>
      <c r="C11" s="171"/>
      <c r="D11" s="40">
        <v>0</v>
      </c>
      <c r="E11" s="35">
        <v>0</v>
      </c>
      <c r="F11" s="36">
        <v>0</v>
      </c>
      <c r="G11" s="172">
        <f t="shared" si="0"/>
        <v>0</v>
      </c>
      <c r="H11" s="354"/>
      <c r="I11" s="405"/>
      <c r="J11" s="169"/>
      <c r="K11" s="143"/>
      <c r="L11" s="143"/>
      <c r="M11" s="143"/>
      <c r="N11" s="143"/>
    </row>
    <row r="12" spans="1:14" ht="14.45" customHeight="1">
      <c r="A12" s="32" t="s">
        <v>90</v>
      </c>
      <c r="B12" s="170"/>
      <c r="C12" s="171"/>
      <c r="D12" s="40">
        <v>0</v>
      </c>
      <c r="E12" s="35">
        <v>0</v>
      </c>
      <c r="F12" s="36">
        <v>0</v>
      </c>
      <c r="G12" s="172">
        <f t="shared" si="0"/>
        <v>0</v>
      </c>
      <c r="H12" s="8"/>
      <c r="I12" s="405"/>
      <c r="J12" s="33"/>
      <c r="K12" s="143"/>
      <c r="L12" s="143"/>
      <c r="M12" s="143"/>
      <c r="N12" s="143"/>
    </row>
    <row r="13" spans="1:14" ht="14.45" customHeight="1">
      <c r="A13" s="32" t="s">
        <v>33</v>
      </c>
      <c r="B13" s="170"/>
      <c r="C13" s="171"/>
      <c r="D13" s="40">
        <v>0</v>
      </c>
      <c r="E13" s="35">
        <v>0</v>
      </c>
      <c r="F13" s="36">
        <v>0</v>
      </c>
      <c r="G13" s="172">
        <f t="shared" si="0"/>
        <v>0</v>
      </c>
      <c r="H13" s="8"/>
      <c r="I13" s="405"/>
      <c r="J13" s="169"/>
      <c r="K13" s="143"/>
      <c r="L13" s="143"/>
      <c r="M13" s="143"/>
      <c r="N13" s="143"/>
    </row>
    <row r="14" spans="1:14" ht="14.45" customHeight="1">
      <c r="A14" s="32" t="s">
        <v>34</v>
      </c>
      <c r="B14" s="170"/>
      <c r="C14" s="171"/>
      <c r="D14" s="40">
        <v>0</v>
      </c>
      <c r="E14" s="35">
        <v>0</v>
      </c>
      <c r="F14" s="36">
        <v>0</v>
      </c>
      <c r="G14" s="172">
        <f t="shared" si="0"/>
        <v>0</v>
      </c>
      <c r="H14" s="8"/>
      <c r="I14" s="405"/>
      <c r="J14" s="169"/>
      <c r="K14" s="143"/>
      <c r="L14" s="143"/>
      <c r="M14" s="143"/>
      <c r="N14" s="143"/>
    </row>
    <row r="15" spans="1:14" ht="14.45" customHeight="1">
      <c r="A15" s="32" t="s">
        <v>35</v>
      </c>
      <c r="B15" s="170"/>
      <c r="C15" s="171"/>
      <c r="D15" s="40">
        <v>0</v>
      </c>
      <c r="E15" s="35">
        <v>0</v>
      </c>
      <c r="F15" s="36">
        <v>0</v>
      </c>
      <c r="G15" s="172">
        <f t="shared" si="0"/>
        <v>0</v>
      </c>
      <c r="H15" s="8"/>
      <c r="I15" s="72"/>
      <c r="J15" s="169"/>
      <c r="K15" s="143"/>
      <c r="L15" s="143"/>
      <c r="M15" s="143"/>
      <c r="N15" s="143"/>
    </row>
    <row r="16" spans="1:14" ht="14.45" customHeight="1">
      <c r="A16" s="32" t="s">
        <v>36</v>
      </c>
      <c r="B16" s="170"/>
      <c r="C16" s="171"/>
      <c r="D16" s="40">
        <v>0</v>
      </c>
      <c r="E16" s="35">
        <v>0</v>
      </c>
      <c r="F16" s="36">
        <v>0</v>
      </c>
      <c r="G16" s="172">
        <f t="shared" si="0"/>
        <v>0</v>
      </c>
      <c r="H16" s="8"/>
      <c r="I16" s="72"/>
      <c r="J16" s="169"/>
      <c r="K16" s="143"/>
      <c r="L16" s="143"/>
      <c r="M16" s="143"/>
      <c r="N16" s="143"/>
    </row>
    <row r="17" spans="1:14" ht="14.45" customHeight="1">
      <c r="A17" s="32" t="s">
        <v>37</v>
      </c>
      <c r="B17" s="170"/>
      <c r="C17" s="171"/>
      <c r="D17" s="40">
        <v>0</v>
      </c>
      <c r="E17" s="35">
        <v>0</v>
      </c>
      <c r="F17" s="36">
        <v>0</v>
      </c>
      <c r="G17" s="172">
        <f t="shared" si="0"/>
        <v>0</v>
      </c>
      <c r="H17" s="8"/>
      <c r="I17" s="72"/>
      <c r="J17" s="33"/>
      <c r="K17" s="143"/>
      <c r="L17" s="143"/>
      <c r="M17" s="143"/>
      <c r="N17" s="143"/>
    </row>
    <row r="18" spans="1:14" ht="14.45" customHeight="1">
      <c r="A18" s="39"/>
      <c r="B18" s="170"/>
      <c r="C18" s="171"/>
      <c r="D18" s="40">
        <v>0</v>
      </c>
      <c r="E18" s="35">
        <v>0</v>
      </c>
      <c r="F18" s="36">
        <v>0</v>
      </c>
      <c r="G18" s="172">
        <f t="shared" si="0"/>
        <v>0</v>
      </c>
      <c r="H18" s="8"/>
      <c r="I18" s="72"/>
      <c r="J18" s="33"/>
      <c r="K18" s="143"/>
      <c r="L18" s="143"/>
      <c r="M18" s="143"/>
      <c r="N18" s="143"/>
    </row>
    <row r="19" spans="1:14" ht="14.45" customHeight="1">
      <c r="A19" s="39"/>
      <c r="B19" s="170"/>
      <c r="C19" s="171"/>
      <c r="D19" s="40">
        <v>0</v>
      </c>
      <c r="E19" s="35">
        <v>0</v>
      </c>
      <c r="F19" s="36">
        <v>0</v>
      </c>
      <c r="G19" s="172">
        <f t="shared" si="0"/>
        <v>0</v>
      </c>
      <c r="H19" s="8"/>
      <c r="I19" s="72"/>
      <c r="J19" s="33"/>
      <c r="K19" s="143"/>
      <c r="L19" s="143"/>
      <c r="M19" s="143"/>
      <c r="N19" s="143"/>
    </row>
    <row r="20" spans="1:14" ht="14.45" customHeight="1">
      <c r="A20" s="39"/>
      <c r="B20" s="170"/>
      <c r="C20" s="171"/>
      <c r="D20" s="40">
        <v>0</v>
      </c>
      <c r="E20" s="35">
        <v>0</v>
      </c>
      <c r="F20" s="36">
        <v>0</v>
      </c>
      <c r="G20" s="172">
        <f t="shared" si="0"/>
        <v>0</v>
      </c>
      <c r="H20" s="8"/>
      <c r="I20" s="72"/>
      <c r="J20" s="33"/>
      <c r="K20" s="143"/>
      <c r="L20" s="143"/>
      <c r="M20" s="143"/>
      <c r="N20" s="143"/>
    </row>
    <row r="21" spans="1:14" ht="14.45" customHeight="1">
      <c r="A21" s="39"/>
      <c r="B21" s="170"/>
      <c r="C21" s="171"/>
      <c r="D21" s="40">
        <v>0</v>
      </c>
      <c r="E21" s="35">
        <v>0</v>
      </c>
      <c r="F21" s="36">
        <v>0</v>
      </c>
      <c r="G21" s="172">
        <f t="shared" si="0"/>
        <v>0</v>
      </c>
      <c r="H21" s="8"/>
      <c r="I21" s="72"/>
      <c r="J21" s="33"/>
      <c r="K21" s="143"/>
      <c r="L21" s="143"/>
      <c r="M21" s="143"/>
      <c r="N21" s="143"/>
    </row>
    <row r="22" spans="1:14" ht="14.45" customHeight="1">
      <c r="A22" s="39"/>
      <c r="B22" s="170"/>
      <c r="C22" s="171"/>
      <c r="D22" s="40">
        <v>0</v>
      </c>
      <c r="E22" s="35">
        <v>0</v>
      </c>
      <c r="F22" s="36">
        <v>0</v>
      </c>
      <c r="G22" s="172">
        <f t="shared" si="0"/>
        <v>0</v>
      </c>
      <c r="H22" s="8"/>
      <c r="I22" s="72"/>
      <c r="J22" s="33"/>
      <c r="K22" s="143"/>
      <c r="L22" s="143"/>
      <c r="M22" s="143"/>
      <c r="N22" s="143"/>
    </row>
    <row r="23" spans="1:14" ht="14.45" customHeight="1">
      <c r="A23" s="39"/>
      <c r="B23" s="170"/>
      <c r="C23" s="171"/>
      <c r="D23" s="40">
        <v>0</v>
      </c>
      <c r="E23" s="35">
        <v>0</v>
      </c>
      <c r="F23" s="36">
        <v>0</v>
      </c>
      <c r="G23" s="172">
        <f t="shared" si="0"/>
        <v>0</v>
      </c>
      <c r="H23" s="8"/>
      <c r="I23" s="72"/>
      <c r="J23" s="33"/>
      <c r="K23" s="143"/>
      <c r="L23" s="143"/>
      <c r="M23" s="143"/>
      <c r="N23" s="143"/>
    </row>
    <row r="24" spans="1:14" ht="14.45" customHeight="1">
      <c r="A24" s="39"/>
      <c r="B24" s="170"/>
      <c r="C24" s="171"/>
      <c r="D24" s="40">
        <v>0</v>
      </c>
      <c r="E24" s="35">
        <v>0</v>
      </c>
      <c r="F24" s="36">
        <v>0</v>
      </c>
      <c r="G24" s="172">
        <f t="shared" si="0"/>
        <v>0</v>
      </c>
      <c r="H24" s="8"/>
      <c r="I24" s="72"/>
      <c r="J24" s="33"/>
      <c r="K24" s="143"/>
      <c r="L24" s="143"/>
      <c r="M24" s="143"/>
      <c r="N24" s="143"/>
    </row>
    <row r="25" spans="1:14" ht="14.45" customHeight="1">
      <c r="A25" s="39"/>
      <c r="B25" s="170"/>
      <c r="C25" s="171"/>
      <c r="D25" s="40">
        <v>0</v>
      </c>
      <c r="E25" s="35">
        <v>0</v>
      </c>
      <c r="F25" s="36">
        <v>0</v>
      </c>
      <c r="G25" s="172">
        <f t="shared" si="0"/>
        <v>0</v>
      </c>
      <c r="H25" s="8"/>
      <c r="I25" s="72"/>
      <c r="J25" s="33"/>
      <c r="K25" s="143"/>
      <c r="L25" s="143"/>
      <c r="M25" s="143"/>
      <c r="N25" s="143"/>
    </row>
    <row r="26" spans="1:14" ht="14.45" customHeight="1">
      <c r="A26" s="39"/>
      <c r="B26" s="170"/>
      <c r="C26" s="171"/>
      <c r="D26" s="40">
        <v>0</v>
      </c>
      <c r="E26" s="35">
        <v>0</v>
      </c>
      <c r="F26" s="36">
        <v>0</v>
      </c>
      <c r="G26" s="172">
        <f t="shared" si="0"/>
        <v>0</v>
      </c>
      <c r="H26" s="8"/>
      <c r="I26" s="72"/>
      <c r="J26" s="33"/>
      <c r="K26" s="143"/>
      <c r="L26" s="143"/>
      <c r="M26" s="143"/>
      <c r="N26" s="143"/>
    </row>
    <row r="27" spans="1:14" ht="14.45" customHeight="1">
      <c r="A27" s="39"/>
      <c r="B27" s="170"/>
      <c r="C27" s="171"/>
      <c r="D27" s="40">
        <v>0</v>
      </c>
      <c r="E27" s="35">
        <v>0</v>
      </c>
      <c r="F27" s="36">
        <v>0</v>
      </c>
      <c r="G27" s="172">
        <f t="shared" si="0"/>
        <v>0</v>
      </c>
      <c r="H27" s="8"/>
      <c r="I27" s="72"/>
      <c r="J27" s="33"/>
      <c r="K27" s="143"/>
      <c r="L27" s="143"/>
      <c r="M27" s="143"/>
      <c r="N27" s="143"/>
    </row>
    <row r="28" spans="1:14" ht="14.45" customHeight="1">
      <c r="A28" s="39"/>
      <c r="B28" s="170"/>
      <c r="C28" s="171"/>
      <c r="D28" s="40">
        <v>0</v>
      </c>
      <c r="E28" s="35">
        <v>0</v>
      </c>
      <c r="F28" s="36">
        <v>0</v>
      </c>
      <c r="G28" s="172">
        <f t="shared" si="0"/>
        <v>0</v>
      </c>
      <c r="H28" s="8"/>
      <c r="I28" s="72"/>
      <c r="J28" s="33"/>
      <c r="K28" s="143"/>
      <c r="L28" s="143"/>
      <c r="M28" s="143"/>
      <c r="N28" s="143"/>
    </row>
    <row r="29" spans="1:14" ht="14.45" customHeight="1">
      <c r="A29" s="39"/>
      <c r="B29" s="170"/>
      <c r="C29" s="171"/>
      <c r="D29" s="40">
        <v>0</v>
      </c>
      <c r="E29" s="35">
        <v>0</v>
      </c>
      <c r="F29" s="36">
        <v>0</v>
      </c>
      <c r="G29" s="172">
        <f t="shared" si="0"/>
        <v>0</v>
      </c>
      <c r="H29" s="8"/>
      <c r="I29" s="72"/>
      <c r="J29" s="33"/>
      <c r="K29" s="143"/>
      <c r="L29" s="143"/>
      <c r="M29" s="143"/>
      <c r="N29" s="143"/>
    </row>
    <row r="30" spans="1:14" ht="15" customHeight="1">
      <c r="A30" s="351" t="s">
        <v>38</v>
      </c>
      <c r="B30" s="170"/>
      <c r="C30" s="171"/>
      <c r="D30" s="40">
        <v>0</v>
      </c>
      <c r="E30" s="35">
        <v>0</v>
      </c>
      <c r="F30" s="36">
        <v>0</v>
      </c>
      <c r="G30" s="172">
        <f t="shared" si="0"/>
        <v>0</v>
      </c>
      <c r="H30" s="8"/>
      <c r="I30" s="72"/>
      <c r="J30" s="33"/>
      <c r="K30" s="143"/>
      <c r="L30" s="143"/>
      <c r="M30" s="143"/>
      <c r="N30" s="143"/>
    </row>
    <row r="31" spans="1:14" ht="14.45" customHeight="1">
      <c r="A31" s="352"/>
      <c r="B31" s="170"/>
      <c r="C31" s="171"/>
      <c r="D31" s="40">
        <v>0</v>
      </c>
      <c r="E31" s="35">
        <v>0</v>
      </c>
      <c r="F31" s="36">
        <v>0</v>
      </c>
      <c r="G31" s="172">
        <f t="shared" si="0"/>
        <v>0</v>
      </c>
      <c r="H31" s="8"/>
      <c r="I31" s="72"/>
      <c r="J31" s="33"/>
      <c r="K31" s="143"/>
      <c r="L31" s="143"/>
      <c r="M31" s="143"/>
      <c r="N31" s="143"/>
    </row>
    <row r="32" spans="1:14" ht="14.45" customHeight="1">
      <c r="A32" s="352"/>
      <c r="B32" s="170"/>
      <c r="C32" s="171"/>
      <c r="D32" s="40">
        <v>0</v>
      </c>
      <c r="E32" s="35">
        <v>0</v>
      </c>
      <c r="F32" s="36">
        <v>0</v>
      </c>
      <c r="G32" s="172">
        <f t="shared" si="0"/>
        <v>0</v>
      </c>
      <c r="H32" s="8"/>
      <c r="I32" s="72"/>
      <c r="J32" s="169"/>
      <c r="K32" s="143"/>
      <c r="L32" s="143"/>
      <c r="M32" s="143"/>
      <c r="N32" s="143"/>
    </row>
    <row r="33" spans="1:14" ht="14.45" customHeight="1">
      <c r="A33" s="352"/>
      <c r="B33" s="170"/>
      <c r="C33" s="171"/>
      <c r="D33" s="40">
        <v>0</v>
      </c>
      <c r="E33" s="35">
        <v>0</v>
      </c>
      <c r="F33" s="36">
        <v>0</v>
      </c>
      <c r="G33" s="172">
        <f t="shared" si="0"/>
        <v>0</v>
      </c>
      <c r="H33" s="8"/>
      <c r="I33" s="72"/>
      <c r="J33" s="33"/>
      <c r="K33" s="143"/>
      <c r="L33" s="143"/>
      <c r="M33" s="143"/>
      <c r="N33" s="143"/>
    </row>
    <row r="34" spans="1:14" ht="14.25" customHeight="1">
      <c r="A34" s="352"/>
      <c r="B34" s="170"/>
      <c r="C34" s="171"/>
      <c r="D34" s="40">
        <v>0</v>
      </c>
      <c r="E34" s="35">
        <v>0</v>
      </c>
      <c r="F34" s="36">
        <v>0</v>
      </c>
      <c r="G34" s="172">
        <f t="shared" si="0"/>
        <v>0</v>
      </c>
      <c r="H34" s="8"/>
      <c r="I34" s="72"/>
      <c r="J34" s="169"/>
      <c r="K34" s="143"/>
      <c r="L34" s="143"/>
      <c r="M34" s="143"/>
      <c r="N34" s="143"/>
    </row>
    <row r="35" spans="1:14" ht="14.45" customHeight="1">
      <c r="A35" s="352"/>
      <c r="B35" s="170"/>
      <c r="C35" s="171"/>
      <c r="D35" s="40">
        <v>0</v>
      </c>
      <c r="E35" s="35">
        <v>0</v>
      </c>
      <c r="F35" s="36">
        <v>0</v>
      </c>
      <c r="G35" s="172">
        <f t="shared" si="0"/>
        <v>0</v>
      </c>
      <c r="H35" s="8"/>
      <c r="I35" s="72"/>
      <c r="J35" s="33"/>
      <c r="K35" s="143"/>
      <c r="L35" s="143"/>
      <c r="M35" s="143"/>
      <c r="N35" s="143"/>
    </row>
    <row r="36" spans="1:14" ht="14.45" customHeight="1">
      <c r="A36" s="352"/>
      <c r="B36" s="170"/>
      <c r="C36" s="171"/>
      <c r="D36" s="40">
        <v>0</v>
      </c>
      <c r="E36" s="35">
        <v>0</v>
      </c>
      <c r="F36" s="36">
        <v>0</v>
      </c>
      <c r="G36" s="172">
        <f t="shared" si="0"/>
        <v>0</v>
      </c>
      <c r="H36" s="8"/>
      <c r="I36" s="72"/>
      <c r="J36" s="33"/>
      <c r="K36" s="143"/>
      <c r="L36" s="143"/>
      <c r="M36" s="143"/>
      <c r="N36" s="143"/>
    </row>
    <row r="37" spans="1:14" ht="14.45" customHeight="1">
      <c r="A37" s="352"/>
      <c r="B37" s="170"/>
      <c r="C37" s="171"/>
      <c r="D37" s="40">
        <v>0</v>
      </c>
      <c r="E37" s="35">
        <v>0</v>
      </c>
      <c r="F37" s="36">
        <v>0</v>
      </c>
      <c r="G37" s="172">
        <f t="shared" si="0"/>
        <v>0</v>
      </c>
      <c r="H37" s="8"/>
      <c r="I37" s="72"/>
      <c r="J37" s="33"/>
      <c r="K37" s="143"/>
      <c r="L37" s="143"/>
      <c r="M37" s="143"/>
      <c r="N37" s="143"/>
    </row>
    <row r="38" spans="1:14" ht="14.45" customHeight="1">
      <c r="A38" s="352"/>
      <c r="B38" s="170"/>
      <c r="C38" s="171"/>
      <c r="D38" s="40">
        <v>0</v>
      </c>
      <c r="E38" s="35">
        <v>0</v>
      </c>
      <c r="F38" s="36">
        <v>0</v>
      </c>
      <c r="G38" s="172">
        <f t="shared" ref="G38:G59" si="1">D38*E38*F38</f>
        <v>0</v>
      </c>
      <c r="H38" s="8"/>
      <c r="I38" s="72"/>
      <c r="J38" s="33"/>
      <c r="K38" s="143"/>
      <c r="L38" s="143"/>
      <c r="M38" s="143"/>
      <c r="N38" s="143"/>
    </row>
    <row r="39" spans="1:14" ht="14.45" customHeight="1">
      <c r="A39" s="352"/>
      <c r="B39" s="170"/>
      <c r="C39" s="171"/>
      <c r="D39" s="40">
        <v>0</v>
      </c>
      <c r="E39" s="35">
        <v>0</v>
      </c>
      <c r="F39" s="36">
        <v>0</v>
      </c>
      <c r="G39" s="172">
        <f t="shared" si="1"/>
        <v>0</v>
      </c>
      <c r="H39" s="8"/>
      <c r="I39" s="72"/>
      <c r="J39" s="33"/>
      <c r="K39" s="143"/>
      <c r="L39" s="143"/>
      <c r="M39" s="143"/>
      <c r="N39" s="143"/>
    </row>
    <row r="40" spans="1:14" ht="14.45" customHeight="1">
      <c r="A40" s="352"/>
      <c r="B40" s="170"/>
      <c r="C40" s="171"/>
      <c r="D40" s="40">
        <v>0</v>
      </c>
      <c r="E40" s="35">
        <v>0</v>
      </c>
      <c r="F40" s="36">
        <v>0</v>
      </c>
      <c r="G40" s="172">
        <f t="shared" si="1"/>
        <v>0</v>
      </c>
      <c r="H40" s="8"/>
      <c r="I40" s="72"/>
      <c r="J40" s="33"/>
      <c r="K40" s="143"/>
      <c r="L40" s="143"/>
      <c r="M40" s="143"/>
      <c r="N40" s="143"/>
    </row>
    <row r="41" spans="1:14" ht="14.45" customHeight="1">
      <c r="A41" s="352"/>
      <c r="B41" s="170"/>
      <c r="C41" s="171"/>
      <c r="D41" s="40">
        <v>0</v>
      </c>
      <c r="E41" s="35">
        <v>0</v>
      </c>
      <c r="F41" s="36">
        <v>0</v>
      </c>
      <c r="G41" s="172">
        <f t="shared" si="1"/>
        <v>0</v>
      </c>
      <c r="H41" s="8"/>
      <c r="I41" s="72"/>
      <c r="J41" s="33"/>
      <c r="K41" s="143"/>
      <c r="L41" s="143"/>
      <c r="M41" s="143"/>
      <c r="N41" s="143"/>
    </row>
    <row r="42" spans="1:14" ht="14.45" customHeight="1">
      <c r="A42" s="352"/>
      <c r="B42" s="170"/>
      <c r="C42" s="171"/>
      <c r="D42" s="40">
        <v>0</v>
      </c>
      <c r="E42" s="35">
        <v>0</v>
      </c>
      <c r="F42" s="36">
        <v>0</v>
      </c>
      <c r="G42" s="172">
        <f t="shared" si="1"/>
        <v>0</v>
      </c>
      <c r="H42" s="8"/>
      <c r="I42" s="72"/>
      <c r="J42" s="33"/>
      <c r="K42" s="143"/>
      <c r="L42" s="143"/>
      <c r="M42" s="143"/>
      <c r="N42" s="143"/>
    </row>
    <row r="43" spans="1:14" ht="14.45" customHeight="1">
      <c r="A43" s="352"/>
      <c r="B43" s="170"/>
      <c r="C43" s="171"/>
      <c r="D43" s="40">
        <v>0</v>
      </c>
      <c r="E43" s="35">
        <v>0</v>
      </c>
      <c r="F43" s="36">
        <v>0</v>
      </c>
      <c r="G43" s="172">
        <f t="shared" si="1"/>
        <v>0</v>
      </c>
      <c r="H43" s="8"/>
      <c r="I43" s="72"/>
      <c r="J43" s="33"/>
      <c r="K43" s="143"/>
      <c r="L43" s="143"/>
      <c r="M43" s="143"/>
      <c r="N43" s="143"/>
    </row>
    <row r="44" spans="1:14" ht="14.45" customHeight="1">
      <c r="A44" s="352"/>
      <c r="B44" s="170"/>
      <c r="C44" s="171"/>
      <c r="D44" s="40">
        <v>0</v>
      </c>
      <c r="E44" s="35">
        <v>0</v>
      </c>
      <c r="F44" s="36">
        <v>0</v>
      </c>
      <c r="G44" s="172">
        <f t="shared" si="1"/>
        <v>0</v>
      </c>
      <c r="H44" s="8"/>
      <c r="I44" s="72"/>
      <c r="J44" s="33"/>
      <c r="K44" s="143"/>
      <c r="L44" s="143"/>
      <c r="M44" s="143"/>
      <c r="N44" s="143"/>
    </row>
    <row r="45" spans="1:14" ht="14.45" customHeight="1">
      <c r="A45" s="352"/>
      <c r="B45" s="170"/>
      <c r="C45" s="171"/>
      <c r="D45" s="40">
        <v>0</v>
      </c>
      <c r="E45" s="35">
        <v>0</v>
      </c>
      <c r="F45" s="36">
        <v>0</v>
      </c>
      <c r="G45" s="172">
        <f t="shared" si="1"/>
        <v>0</v>
      </c>
      <c r="H45" s="8"/>
      <c r="I45" s="72"/>
      <c r="J45" s="33"/>
      <c r="K45" s="143"/>
      <c r="L45" s="143"/>
      <c r="M45" s="143"/>
      <c r="N45" s="143"/>
    </row>
    <row r="46" spans="1:14" ht="14.45" customHeight="1">
      <c r="A46" s="352"/>
      <c r="B46" s="170"/>
      <c r="C46" s="171"/>
      <c r="D46" s="40">
        <v>0</v>
      </c>
      <c r="E46" s="35">
        <v>0</v>
      </c>
      <c r="F46" s="36">
        <v>0</v>
      </c>
      <c r="G46" s="172">
        <f t="shared" si="1"/>
        <v>0</v>
      </c>
      <c r="H46" s="8"/>
      <c r="I46" s="72"/>
      <c r="J46" s="33"/>
      <c r="K46" s="143"/>
      <c r="L46" s="143"/>
      <c r="M46" s="143"/>
      <c r="N46" s="143"/>
    </row>
    <row r="47" spans="1:14" ht="14.45" customHeight="1">
      <c r="A47" s="352"/>
      <c r="B47" s="170"/>
      <c r="C47" s="171"/>
      <c r="D47" s="40">
        <v>0</v>
      </c>
      <c r="E47" s="35">
        <v>0</v>
      </c>
      <c r="F47" s="36">
        <v>0</v>
      </c>
      <c r="G47" s="172">
        <f t="shared" si="1"/>
        <v>0</v>
      </c>
      <c r="H47" s="8"/>
      <c r="I47" s="72"/>
      <c r="J47" s="33"/>
      <c r="K47" s="143"/>
      <c r="L47" s="143"/>
      <c r="M47" s="143"/>
      <c r="N47" s="143"/>
    </row>
    <row r="48" spans="1:14" ht="14.45" customHeight="1">
      <c r="A48" s="352"/>
      <c r="B48" s="170"/>
      <c r="C48" s="171"/>
      <c r="D48" s="40">
        <v>0</v>
      </c>
      <c r="E48" s="35">
        <v>0</v>
      </c>
      <c r="F48" s="36">
        <v>0</v>
      </c>
      <c r="G48" s="172">
        <f t="shared" si="1"/>
        <v>0</v>
      </c>
      <c r="H48" s="8"/>
      <c r="I48" s="72"/>
      <c r="J48" s="33"/>
      <c r="K48" s="143"/>
      <c r="L48" s="143"/>
      <c r="M48" s="143"/>
      <c r="N48" s="143"/>
    </row>
    <row r="49" spans="1:14" ht="14.45" customHeight="1">
      <c r="A49" s="352"/>
      <c r="B49" s="170"/>
      <c r="C49" s="171"/>
      <c r="D49" s="40">
        <v>0</v>
      </c>
      <c r="E49" s="35">
        <v>0</v>
      </c>
      <c r="F49" s="36">
        <v>0</v>
      </c>
      <c r="G49" s="172">
        <f t="shared" si="1"/>
        <v>0</v>
      </c>
      <c r="H49" s="8"/>
      <c r="I49" s="72"/>
      <c r="J49" s="33"/>
      <c r="K49" s="143"/>
      <c r="L49" s="143"/>
      <c r="M49" s="143"/>
      <c r="N49" s="143"/>
    </row>
    <row r="50" spans="1:14" ht="14.45" customHeight="1">
      <c r="A50" s="47"/>
      <c r="B50" s="170"/>
      <c r="C50" s="171"/>
      <c r="D50" s="40">
        <v>0</v>
      </c>
      <c r="E50" s="35">
        <v>0</v>
      </c>
      <c r="F50" s="36">
        <v>0</v>
      </c>
      <c r="G50" s="172">
        <f t="shared" si="1"/>
        <v>0</v>
      </c>
      <c r="H50" s="8"/>
      <c r="I50" s="72"/>
      <c r="J50" s="33"/>
      <c r="K50" s="143"/>
      <c r="L50" s="143"/>
      <c r="M50" s="143"/>
      <c r="N50" s="143"/>
    </row>
    <row r="51" spans="1:14" ht="14.45" customHeight="1">
      <c r="A51" s="47"/>
      <c r="B51" s="170"/>
      <c r="C51" s="171"/>
      <c r="D51" s="40">
        <v>0</v>
      </c>
      <c r="E51" s="35">
        <v>0</v>
      </c>
      <c r="F51" s="36">
        <v>0</v>
      </c>
      <c r="G51" s="172">
        <f t="shared" si="1"/>
        <v>0</v>
      </c>
      <c r="H51" s="8"/>
      <c r="I51" s="72"/>
      <c r="J51" s="33"/>
      <c r="K51" s="143"/>
      <c r="L51" s="143"/>
      <c r="M51" s="143"/>
      <c r="N51" s="143"/>
    </row>
    <row r="52" spans="1:14" ht="14.45" customHeight="1">
      <c r="A52" s="47"/>
      <c r="B52" s="170"/>
      <c r="C52" s="171"/>
      <c r="D52" s="40">
        <v>0</v>
      </c>
      <c r="E52" s="35">
        <v>0</v>
      </c>
      <c r="F52" s="36">
        <v>0</v>
      </c>
      <c r="G52" s="172">
        <f t="shared" si="1"/>
        <v>0</v>
      </c>
      <c r="H52" s="8"/>
      <c r="I52" s="72"/>
      <c r="J52" s="33"/>
      <c r="K52" s="143"/>
      <c r="L52" s="143"/>
      <c r="M52" s="143"/>
      <c r="N52" s="143"/>
    </row>
    <row r="53" spans="1:14" ht="14.45" customHeight="1">
      <c r="A53" s="47"/>
      <c r="B53" s="170"/>
      <c r="C53" s="171"/>
      <c r="D53" s="40">
        <v>0</v>
      </c>
      <c r="E53" s="35">
        <v>0</v>
      </c>
      <c r="F53" s="36">
        <v>0</v>
      </c>
      <c r="G53" s="172">
        <f t="shared" si="1"/>
        <v>0</v>
      </c>
      <c r="H53" s="8"/>
      <c r="I53" s="72"/>
      <c r="J53" s="33"/>
      <c r="K53" s="143"/>
      <c r="L53" s="143"/>
      <c r="M53" s="143"/>
      <c r="N53" s="143"/>
    </row>
    <row r="54" spans="1:14" ht="14.45" customHeight="1">
      <c r="A54" s="47"/>
      <c r="B54" s="170"/>
      <c r="C54" s="171"/>
      <c r="D54" s="40">
        <v>0</v>
      </c>
      <c r="E54" s="35">
        <v>0</v>
      </c>
      <c r="F54" s="36">
        <v>0</v>
      </c>
      <c r="G54" s="172">
        <f t="shared" si="1"/>
        <v>0</v>
      </c>
      <c r="H54" s="8"/>
      <c r="I54" s="72"/>
      <c r="J54" s="33"/>
      <c r="K54" s="143"/>
      <c r="L54" s="143"/>
      <c r="M54" s="143"/>
      <c r="N54" s="143"/>
    </row>
    <row r="55" spans="1:14" ht="14.45" customHeight="1">
      <c r="A55" s="47"/>
      <c r="B55" s="170"/>
      <c r="C55" s="171"/>
      <c r="D55" s="40">
        <v>0</v>
      </c>
      <c r="E55" s="35">
        <v>0</v>
      </c>
      <c r="F55" s="36">
        <v>0</v>
      </c>
      <c r="G55" s="172">
        <f t="shared" si="1"/>
        <v>0</v>
      </c>
      <c r="H55" s="8"/>
      <c r="I55" s="72"/>
      <c r="J55" s="33"/>
      <c r="K55" s="143"/>
      <c r="L55" s="143"/>
      <c r="M55" s="143"/>
      <c r="N55" s="143"/>
    </row>
    <row r="56" spans="1:14" ht="14.45" customHeight="1">
      <c r="A56" s="47"/>
      <c r="B56" s="170"/>
      <c r="C56" s="171"/>
      <c r="D56" s="40">
        <v>0</v>
      </c>
      <c r="E56" s="35">
        <v>0</v>
      </c>
      <c r="F56" s="36">
        <v>0</v>
      </c>
      <c r="G56" s="172">
        <f t="shared" si="1"/>
        <v>0</v>
      </c>
      <c r="H56" s="8"/>
      <c r="I56" s="72"/>
      <c r="J56" s="33"/>
      <c r="K56" s="143"/>
      <c r="L56" s="143"/>
      <c r="M56" s="143"/>
      <c r="N56" s="143"/>
    </row>
    <row r="57" spans="1:14" ht="14.45" customHeight="1">
      <c r="A57" s="47"/>
      <c r="B57" s="170"/>
      <c r="C57" s="171"/>
      <c r="D57" s="40">
        <v>0</v>
      </c>
      <c r="E57" s="35">
        <v>0</v>
      </c>
      <c r="F57" s="36">
        <v>0</v>
      </c>
      <c r="G57" s="172">
        <f t="shared" si="1"/>
        <v>0</v>
      </c>
      <c r="H57" s="8"/>
      <c r="I57" s="72"/>
      <c r="J57" s="33"/>
      <c r="K57" s="143"/>
      <c r="L57" s="143"/>
      <c r="M57" s="143"/>
      <c r="N57" s="143"/>
    </row>
    <row r="58" spans="1:14" ht="15" customHeight="1">
      <c r="A58" s="47"/>
      <c r="B58" s="170"/>
      <c r="C58" s="171"/>
      <c r="D58" s="40">
        <v>0</v>
      </c>
      <c r="E58" s="35">
        <v>0</v>
      </c>
      <c r="F58" s="36">
        <v>0</v>
      </c>
      <c r="G58" s="172">
        <f t="shared" si="1"/>
        <v>0</v>
      </c>
      <c r="H58" s="8"/>
      <c r="I58" s="72"/>
      <c r="J58" s="33"/>
      <c r="K58" s="143"/>
      <c r="L58" s="143"/>
      <c r="M58" s="143"/>
      <c r="N58" s="143"/>
    </row>
    <row r="59" spans="1:14" ht="14.45" customHeight="1">
      <c r="A59" s="47"/>
      <c r="B59" s="173"/>
      <c r="C59" s="174"/>
      <c r="D59" s="42">
        <v>0</v>
      </c>
      <c r="E59" s="43">
        <v>0</v>
      </c>
      <c r="F59" s="44">
        <v>0</v>
      </c>
      <c r="G59" s="172">
        <f t="shared" si="1"/>
        <v>0</v>
      </c>
      <c r="H59" s="8"/>
      <c r="I59" s="72"/>
      <c r="J59" s="33"/>
      <c r="K59" s="143"/>
      <c r="L59" s="143"/>
      <c r="M59" s="143"/>
      <c r="N59" s="143"/>
    </row>
    <row r="60" spans="1:14" ht="14.45" customHeight="1">
      <c r="A60" s="175"/>
      <c r="B60" s="74"/>
      <c r="C60" s="74"/>
      <c r="D60" s="138"/>
      <c r="E60" s="74"/>
      <c r="F60" s="74"/>
      <c r="G60" s="176">
        <f>SUM(G6:G59)</f>
        <v>0</v>
      </c>
      <c r="H60" s="8"/>
      <c r="I60" s="72"/>
      <c r="J60" s="33"/>
      <c r="K60" s="143"/>
      <c r="L60" s="143"/>
      <c r="M60" s="143"/>
      <c r="N60" s="143"/>
    </row>
    <row r="61" spans="1:14" ht="14.45" customHeight="1">
      <c r="A61" s="177"/>
      <c r="B61" s="59"/>
      <c r="C61" s="59"/>
      <c r="D61" s="178"/>
      <c r="E61" s="139"/>
      <c r="F61" s="139"/>
      <c r="G61" s="179"/>
      <c r="H61" s="8"/>
      <c r="I61" s="72"/>
      <c r="J61" s="33"/>
      <c r="K61" s="143"/>
      <c r="L61" s="143"/>
      <c r="M61" s="143"/>
      <c r="N61" s="143"/>
    </row>
    <row r="62" spans="1:14" ht="15" customHeight="1">
      <c r="A62" s="47"/>
      <c r="B62" s="48"/>
      <c r="C62" s="48"/>
      <c r="D62" s="80"/>
      <c r="E62" s="180" t="s">
        <v>91</v>
      </c>
      <c r="F62" s="181"/>
      <c r="G62" s="182"/>
      <c r="H62" s="183"/>
      <c r="I62" s="72"/>
      <c r="J62" s="33"/>
      <c r="K62" s="143"/>
      <c r="L62" s="143"/>
      <c r="M62" s="143"/>
      <c r="N62" s="143"/>
    </row>
    <row r="63" spans="1:14" ht="42.6" customHeight="1">
      <c r="A63" s="403" t="str">
        <f>D2</f>
        <v xml:space="preserve"> </v>
      </c>
      <c r="B63" s="404"/>
      <c r="C63" s="404"/>
      <c r="D63" s="80"/>
      <c r="E63" s="124" t="s">
        <v>43</v>
      </c>
      <c r="F63" s="125" t="s">
        <v>44</v>
      </c>
      <c r="G63" s="184" t="s">
        <v>45</v>
      </c>
      <c r="H63" s="8"/>
      <c r="I63" s="408" t="s">
        <v>92</v>
      </c>
      <c r="J63" s="33"/>
      <c r="K63" s="143"/>
      <c r="L63" s="143"/>
      <c r="M63" s="143"/>
      <c r="N63" s="143"/>
    </row>
    <row r="64" spans="1:14" ht="15" customHeight="1">
      <c r="A64" s="47"/>
      <c r="B64" s="48"/>
      <c r="C64" s="48"/>
      <c r="D64" s="185" t="s">
        <v>93</v>
      </c>
      <c r="E64" s="186">
        <v>0</v>
      </c>
      <c r="F64" s="82">
        <v>0</v>
      </c>
      <c r="G64" s="168">
        <f t="shared" ref="G64:G69" si="2">E64*F64</f>
        <v>0</v>
      </c>
      <c r="H64" s="187" t="s">
        <v>25</v>
      </c>
      <c r="I64" s="409"/>
      <c r="J64" s="33"/>
      <c r="K64" s="143"/>
      <c r="L64" s="143"/>
      <c r="M64" s="143"/>
      <c r="N64" s="143"/>
    </row>
    <row r="65" spans="1:14" ht="14.45" customHeight="1">
      <c r="A65" s="47"/>
      <c r="B65" s="48"/>
      <c r="C65" s="48"/>
      <c r="D65" s="185" t="s">
        <v>94</v>
      </c>
      <c r="E65" s="188">
        <v>0</v>
      </c>
      <c r="F65" s="85">
        <v>0</v>
      </c>
      <c r="G65" s="172">
        <f t="shared" si="2"/>
        <v>0</v>
      </c>
      <c r="H65" s="8"/>
      <c r="I65" s="72"/>
      <c r="J65" s="33"/>
      <c r="K65" s="143"/>
      <c r="L65" s="143"/>
      <c r="M65" s="143"/>
      <c r="N65" s="143"/>
    </row>
    <row r="66" spans="1:14" ht="14.45" customHeight="1">
      <c r="A66" s="47"/>
      <c r="B66" s="48"/>
      <c r="C66" s="48"/>
      <c r="D66" s="185" t="s">
        <v>67</v>
      </c>
      <c r="E66" s="188">
        <v>0</v>
      </c>
      <c r="F66" s="85">
        <v>0</v>
      </c>
      <c r="G66" s="172">
        <f t="shared" si="2"/>
        <v>0</v>
      </c>
      <c r="H66" s="8"/>
      <c r="I66" s="72"/>
      <c r="J66" s="33"/>
      <c r="K66" s="143"/>
      <c r="L66" s="143"/>
      <c r="M66" s="143"/>
      <c r="N66" s="143"/>
    </row>
    <row r="67" spans="1:14" ht="14.45" customHeight="1">
      <c r="A67" s="47"/>
      <c r="B67" s="48"/>
      <c r="C67" s="48"/>
      <c r="D67" s="185" t="s">
        <v>95</v>
      </c>
      <c r="E67" s="188">
        <v>0</v>
      </c>
      <c r="F67" s="85">
        <v>0</v>
      </c>
      <c r="G67" s="172">
        <f t="shared" si="2"/>
        <v>0</v>
      </c>
      <c r="H67" s="8"/>
      <c r="I67" s="72"/>
      <c r="J67" s="33"/>
      <c r="K67" s="143"/>
      <c r="L67" s="143"/>
      <c r="M67" s="143"/>
      <c r="N67" s="143"/>
    </row>
    <row r="68" spans="1:14" ht="14.45" customHeight="1">
      <c r="A68" s="47"/>
      <c r="B68" s="48"/>
      <c r="C68" s="48"/>
      <c r="D68" s="185" t="s">
        <v>96</v>
      </c>
      <c r="E68" s="188">
        <v>0</v>
      </c>
      <c r="F68" s="85">
        <v>0</v>
      </c>
      <c r="G68" s="172">
        <f t="shared" si="2"/>
        <v>0</v>
      </c>
      <c r="H68" s="8"/>
      <c r="I68" s="72"/>
      <c r="J68" s="33"/>
      <c r="K68" s="143"/>
      <c r="L68" s="143"/>
      <c r="M68" s="143"/>
      <c r="N68" s="143"/>
    </row>
    <row r="69" spans="1:14" ht="14.45" customHeight="1">
      <c r="A69" s="47"/>
      <c r="B69" s="48"/>
      <c r="C69" s="48"/>
      <c r="D69" s="185" t="s">
        <v>97</v>
      </c>
      <c r="E69" s="189">
        <v>0</v>
      </c>
      <c r="F69" s="89">
        <v>0</v>
      </c>
      <c r="G69" s="190">
        <f t="shared" si="2"/>
        <v>0</v>
      </c>
      <c r="H69" s="8"/>
      <c r="I69" s="72"/>
      <c r="J69" s="33"/>
      <c r="K69" s="143"/>
      <c r="L69" s="143"/>
      <c r="M69" s="143"/>
      <c r="N69" s="143"/>
    </row>
    <row r="70" spans="1:14" ht="14.45" customHeight="1">
      <c r="A70" s="47"/>
      <c r="B70" s="48"/>
      <c r="C70" s="48"/>
      <c r="D70" s="49"/>
      <c r="E70" s="59"/>
      <c r="F70" s="191" t="s">
        <v>51</v>
      </c>
      <c r="G70" s="192">
        <f>SUM(G64:G69)</f>
        <v>0</v>
      </c>
      <c r="H70" s="8"/>
      <c r="I70" s="72"/>
      <c r="J70" s="33"/>
      <c r="K70" s="143"/>
      <c r="L70" s="143"/>
      <c r="M70" s="143"/>
      <c r="N70" s="143"/>
    </row>
    <row r="71" spans="1:14" ht="15" customHeight="1">
      <c r="A71" s="47"/>
      <c r="B71" s="48"/>
      <c r="C71" s="48"/>
      <c r="D71" s="49"/>
      <c r="E71" s="74"/>
      <c r="F71" s="94"/>
      <c r="G71" s="193"/>
      <c r="H71" s="8"/>
      <c r="I71" s="72"/>
      <c r="J71" s="33"/>
      <c r="K71" s="143"/>
      <c r="L71" s="143"/>
      <c r="M71" s="143"/>
      <c r="N71" s="143"/>
    </row>
    <row r="72" spans="1:14" ht="36.75" customHeight="1">
      <c r="A72" s="47"/>
      <c r="B72" s="48"/>
      <c r="C72" s="48"/>
      <c r="D72" s="80"/>
      <c r="E72" s="194" t="s">
        <v>52</v>
      </c>
      <c r="F72" s="96">
        <v>0</v>
      </c>
      <c r="G72" s="195" t="s">
        <v>53</v>
      </c>
      <c r="H72" s="187" t="s">
        <v>25</v>
      </c>
      <c r="I72" s="196" t="s">
        <v>98</v>
      </c>
      <c r="J72" s="33"/>
      <c r="K72" s="143"/>
      <c r="L72" s="143"/>
      <c r="M72" s="143"/>
      <c r="N72" s="40"/>
    </row>
    <row r="73" spans="1:14" ht="27.95" customHeight="1">
      <c r="A73" s="197"/>
      <c r="B73" s="101"/>
      <c r="C73" s="101"/>
      <c r="D73" s="102"/>
      <c r="E73" s="198" t="s">
        <v>99</v>
      </c>
      <c r="F73" s="199"/>
      <c r="G73" s="200" t="s">
        <v>56</v>
      </c>
      <c r="H73" s="8"/>
      <c r="I73" s="72"/>
      <c r="J73" s="33"/>
      <c r="K73" s="143"/>
      <c r="L73" s="143"/>
      <c r="M73" s="143"/>
      <c r="N73" s="143"/>
    </row>
    <row r="74" spans="1:14" ht="14.45" customHeight="1">
      <c r="A74" s="47"/>
      <c r="B74" s="48"/>
      <c r="C74" s="48"/>
      <c r="D74" s="80"/>
      <c r="E74" s="108">
        <f>G60</f>
        <v>0</v>
      </c>
      <c r="F74" s="201"/>
      <c r="G74" s="202">
        <f>(E74*F72)/(1+F72)</f>
        <v>0</v>
      </c>
      <c r="H74" s="8"/>
      <c r="I74" s="72"/>
      <c r="J74" s="33"/>
      <c r="K74" s="143"/>
      <c r="L74" s="143"/>
      <c r="M74" s="143"/>
      <c r="N74" s="143"/>
    </row>
    <row r="75" spans="1:14" ht="14.45" customHeight="1">
      <c r="A75" s="47"/>
      <c r="B75" s="48"/>
      <c r="C75" s="48"/>
      <c r="D75" s="49"/>
      <c r="E75" s="139"/>
      <c r="F75" s="139"/>
      <c r="G75" s="179"/>
      <c r="H75" s="8"/>
      <c r="I75" s="72"/>
      <c r="J75" s="33"/>
      <c r="K75" s="143"/>
      <c r="L75" s="143"/>
      <c r="M75" s="143"/>
      <c r="N75" s="143"/>
    </row>
    <row r="76" spans="1:14" ht="42" customHeight="1">
      <c r="A76" s="47"/>
      <c r="B76" s="48"/>
      <c r="C76" s="48"/>
      <c r="D76" s="80"/>
      <c r="E76" s="203" t="s">
        <v>57</v>
      </c>
      <c r="F76" s="113">
        <v>0</v>
      </c>
      <c r="G76" s="204" t="s">
        <v>58</v>
      </c>
      <c r="H76" s="187" t="s">
        <v>25</v>
      </c>
      <c r="I76" s="196" t="s">
        <v>100</v>
      </c>
      <c r="J76" s="33"/>
      <c r="K76" s="143"/>
      <c r="L76" s="143"/>
      <c r="M76" s="143"/>
      <c r="N76" s="143"/>
    </row>
    <row r="77" spans="1:14" ht="27.95" customHeight="1">
      <c r="A77" s="197"/>
      <c r="B77" s="101"/>
      <c r="C77" s="101"/>
      <c r="D77" s="102"/>
      <c r="E77" s="205" t="s">
        <v>101</v>
      </c>
      <c r="F77" s="206"/>
      <c r="G77" s="207" t="s">
        <v>60</v>
      </c>
      <c r="H77" s="8"/>
      <c r="I77" s="72"/>
      <c r="J77" s="33"/>
      <c r="K77" s="143"/>
      <c r="L77" s="143"/>
      <c r="M77" s="143"/>
      <c r="N77" s="143"/>
    </row>
    <row r="78" spans="1:14" ht="14.45" customHeight="1">
      <c r="A78" s="47"/>
      <c r="B78" s="48"/>
      <c r="C78" s="48"/>
      <c r="D78" s="80"/>
      <c r="E78" s="108">
        <f>G60</f>
        <v>0</v>
      </c>
      <c r="F78" s="201"/>
      <c r="G78" s="202">
        <f>E78*F76/(1+F76)</f>
        <v>0</v>
      </c>
      <c r="H78" s="8"/>
      <c r="I78" s="72"/>
      <c r="J78" s="208"/>
      <c r="K78" s="143"/>
      <c r="L78" s="143"/>
      <c r="M78" s="143"/>
      <c r="N78" s="143"/>
    </row>
    <row r="79" spans="1:14" ht="14.45" customHeight="1">
      <c r="A79" s="47"/>
      <c r="B79" s="48"/>
      <c r="C79" s="48"/>
      <c r="D79" s="49"/>
      <c r="E79" s="209"/>
      <c r="F79" s="210"/>
      <c r="G79" s="211"/>
      <c r="H79" s="8"/>
      <c r="I79" s="72"/>
      <c r="J79" s="212"/>
      <c r="K79" s="143"/>
      <c r="L79" s="143"/>
      <c r="M79" s="143"/>
      <c r="N79" s="143"/>
    </row>
    <row r="80" spans="1:14" ht="41.25" customHeight="1">
      <c r="A80" s="47"/>
      <c r="B80" s="48"/>
      <c r="C80" s="48"/>
      <c r="D80" s="80"/>
      <c r="E80" s="213"/>
      <c r="F80" s="214" t="s">
        <v>102</v>
      </c>
      <c r="G80" s="215"/>
      <c r="H80" s="8"/>
      <c r="I80" s="72"/>
      <c r="J80" s="33"/>
      <c r="K80" s="143"/>
      <c r="L80" s="143"/>
      <c r="M80" s="143"/>
      <c r="N80" s="143"/>
    </row>
    <row r="81" spans="1:14" ht="28.5" customHeight="1">
      <c r="A81" s="47"/>
      <c r="B81" s="48"/>
      <c r="C81" s="48"/>
      <c r="D81" s="80"/>
      <c r="E81" s="216" t="s">
        <v>62</v>
      </c>
      <c r="F81" s="217" t="s">
        <v>63</v>
      </c>
      <c r="G81" s="218" t="s">
        <v>64</v>
      </c>
      <c r="H81" s="219" t="s">
        <v>25</v>
      </c>
      <c r="I81" s="220" t="s">
        <v>103</v>
      </c>
      <c r="J81" s="33"/>
      <c r="K81" s="143"/>
      <c r="L81" s="143"/>
      <c r="M81" s="143"/>
      <c r="N81" s="143"/>
    </row>
    <row r="82" spans="1:14" ht="15" customHeight="1">
      <c r="A82" s="47"/>
      <c r="B82" s="48"/>
      <c r="C82" s="48"/>
      <c r="D82" s="185" t="s">
        <v>65</v>
      </c>
      <c r="E82" s="186">
        <v>0</v>
      </c>
      <c r="F82" s="82">
        <v>0</v>
      </c>
      <c r="G82" s="168">
        <f t="shared" ref="G82:G87" si="3">E82*F82</f>
        <v>0</v>
      </c>
      <c r="H82" s="8"/>
      <c r="I82" s="221"/>
      <c r="J82" s="33"/>
      <c r="K82" s="143"/>
      <c r="L82" s="143"/>
      <c r="M82" s="143"/>
      <c r="N82" s="143"/>
    </row>
    <row r="83" spans="1:14" ht="14.45" customHeight="1">
      <c r="A83" s="47"/>
      <c r="B83" s="48"/>
      <c r="C83" s="48"/>
      <c r="D83" s="185" t="s">
        <v>66</v>
      </c>
      <c r="E83" s="188">
        <v>0</v>
      </c>
      <c r="F83" s="85">
        <v>0</v>
      </c>
      <c r="G83" s="172">
        <f t="shared" si="3"/>
        <v>0</v>
      </c>
      <c r="H83" s="8"/>
      <c r="I83" s="221"/>
      <c r="J83" s="33"/>
      <c r="K83" s="143"/>
      <c r="L83" s="143"/>
      <c r="M83" s="143"/>
      <c r="N83" s="143"/>
    </row>
    <row r="84" spans="1:14" ht="14.45" customHeight="1">
      <c r="A84" s="47"/>
      <c r="B84" s="48"/>
      <c r="C84" s="48"/>
      <c r="D84" s="185" t="s">
        <v>67</v>
      </c>
      <c r="E84" s="188">
        <v>0</v>
      </c>
      <c r="F84" s="85">
        <v>0</v>
      </c>
      <c r="G84" s="172">
        <f t="shared" si="3"/>
        <v>0</v>
      </c>
      <c r="H84" s="8"/>
      <c r="I84" s="72"/>
      <c r="J84" s="33"/>
      <c r="K84" s="143"/>
      <c r="L84" s="143"/>
      <c r="M84" s="143"/>
      <c r="N84" s="143"/>
    </row>
    <row r="85" spans="1:14" ht="14.45" customHeight="1">
      <c r="A85" s="47"/>
      <c r="B85" s="48"/>
      <c r="C85" s="48"/>
      <c r="D85" s="185" t="s">
        <v>68</v>
      </c>
      <c r="E85" s="188">
        <v>0</v>
      </c>
      <c r="F85" s="85">
        <v>0</v>
      </c>
      <c r="G85" s="172">
        <f t="shared" si="3"/>
        <v>0</v>
      </c>
      <c r="H85" s="8"/>
      <c r="I85" s="72"/>
      <c r="J85" s="33"/>
      <c r="K85" s="143"/>
      <c r="L85" s="143"/>
      <c r="M85" s="143"/>
      <c r="N85" s="143"/>
    </row>
    <row r="86" spans="1:14" ht="14.45" customHeight="1">
      <c r="A86" s="47"/>
      <c r="B86" s="48"/>
      <c r="C86" s="48"/>
      <c r="D86" s="185" t="s">
        <v>69</v>
      </c>
      <c r="E86" s="188">
        <v>0</v>
      </c>
      <c r="F86" s="85">
        <v>0</v>
      </c>
      <c r="G86" s="172">
        <f t="shared" si="3"/>
        <v>0</v>
      </c>
      <c r="H86" s="8"/>
      <c r="I86" s="72"/>
      <c r="J86" s="33"/>
      <c r="K86" s="143"/>
      <c r="L86" s="143"/>
      <c r="M86" s="143"/>
      <c r="N86" s="143"/>
    </row>
    <row r="87" spans="1:14" ht="14.45" customHeight="1">
      <c r="A87" s="47"/>
      <c r="B87" s="48"/>
      <c r="C87" s="48"/>
      <c r="D87" s="185" t="s">
        <v>70</v>
      </c>
      <c r="E87" s="189">
        <v>0</v>
      </c>
      <c r="F87" s="89">
        <v>0</v>
      </c>
      <c r="G87" s="190">
        <f t="shared" si="3"/>
        <v>0</v>
      </c>
      <c r="H87" s="8"/>
      <c r="I87" s="72"/>
      <c r="J87" s="33"/>
      <c r="K87" s="143"/>
      <c r="L87" s="143"/>
      <c r="M87" s="143"/>
      <c r="N87" s="143"/>
    </row>
    <row r="88" spans="1:14" ht="14.45" customHeight="1">
      <c r="A88" s="47"/>
      <c r="B88" s="48"/>
      <c r="C88" s="48"/>
      <c r="D88" s="49"/>
      <c r="E88" s="59"/>
      <c r="F88" s="127" t="s">
        <v>104</v>
      </c>
      <c r="G88" s="192">
        <f>SUM(G82:G87)</f>
        <v>0</v>
      </c>
      <c r="H88" s="8"/>
      <c r="I88" s="72"/>
      <c r="J88" s="33"/>
      <c r="K88" s="143"/>
      <c r="L88" s="143"/>
      <c r="M88" s="143"/>
      <c r="N88" s="143"/>
    </row>
    <row r="89" spans="1:14" ht="15" customHeight="1">
      <c r="A89" s="197"/>
      <c r="B89" s="101"/>
      <c r="C89" s="101"/>
      <c r="D89" s="222"/>
      <c r="E89" s="223"/>
      <c r="F89" s="224"/>
      <c r="G89" s="225"/>
      <c r="H89" s="8"/>
      <c r="I89" s="72"/>
      <c r="J89" s="33"/>
      <c r="K89" s="143"/>
      <c r="L89" s="143"/>
      <c r="M89" s="143"/>
      <c r="N89" s="143"/>
    </row>
    <row r="90" spans="1:14" ht="45.75" customHeight="1">
      <c r="A90" s="47"/>
      <c r="B90" s="48"/>
      <c r="C90" s="226" t="s">
        <v>105</v>
      </c>
      <c r="D90" s="406" t="s">
        <v>106</v>
      </c>
      <c r="E90" s="227" t="s">
        <v>107</v>
      </c>
      <c r="F90" s="227" t="s">
        <v>108</v>
      </c>
      <c r="G90" s="228" t="s">
        <v>109</v>
      </c>
      <c r="H90" s="8"/>
      <c r="I90" s="72"/>
      <c r="J90" s="33"/>
      <c r="K90" s="143"/>
      <c r="L90" s="143"/>
      <c r="M90" s="143"/>
      <c r="N90" s="143"/>
    </row>
    <row r="91" spans="1:14" ht="30.75" customHeight="1">
      <c r="A91" s="47"/>
      <c r="B91" s="48"/>
      <c r="C91" s="229"/>
      <c r="D91" s="407"/>
      <c r="E91" s="230">
        <v>0</v>
      </c>
      <c r="F91" s="231">
        <v>0</v>
      </c>
      <c r="G91" s="232">
        <v>0</v>
      </c>
      <c r="H91" s="233" t="s">
        <v>25</v>
      </c>
      <c r="I91" s="408" t="s">
        <v>110</v>
      </c>
      <c r="J91" s="33"/>
      <c r="K91" s="143"/>
      <c r="L91" s="143"/>
      <c r="M91" s="143"/>
      <c r="N91" s="143"/>
    </row>
    <row r="92" spans="1:14" ht="30" customHeight="1">
      <c r="A92" s="47"/>
      <c r="B92" s="48"/>
      <c r="C92" s="234"/>
      <c r="D92" s="235" t="s">
        <v>111</v>
      </c>
      <c r="E92" s="236">
        <f>IF(E91&gt;0,E91*(G91/F91),0)</f>
        <v>0</v>
      </c>
      <c r="F92" s="237" t="s">
        <v>112</v>
      </c>
      <c r="G92" s="238">
        <f>E92*0.3</f>
        <v>0</v>
      </c>
      <c r="H92" s="8"/>
      <c r="I92" s="409"/>
      <c r="J92" s="33"/>
      <c r="K92" s="143"/>
      <c r="L92" s="143"/>
      <c r="M92" s="143"/>
      <c r="N92" s="143"/>
    </row>
    <row r="93" spans="1:14" ht="14.45" customHeight="1">
      <c r="A93" s="47"/>
      <c r="B93" s="48"/>
      <c r="C93" s="48"/>
      <c r="D93" s="209"/>
      <c r="E93" s="209"/>
      <c r="F93" s="209"/>
      <c r="G93" s="16"/>
      <c r="H93" s="8"/>
      <c r="I93" s="72"/>
      <c r="J93" s="33"/>
      <c r="K93" s="143"/>
      <c r="L93" s="143"/>
      <c r="M93" s="143"/>
      <c r="N93" s="143"/>
    </row>
    <row r="94" spans="1:14" ht="14.45" customHeight="1">
      <c r="A94" s="47"/>
      <c r="B94" s="48"/>
      <c r="C94" s="234"/>
      <c r="D94" s="239" t="s">
        <v>71</v>
      </c>
      <c r="E94" s="240"/>
      <c r="F94" s="241"/>
      <c r="G94" s="53"/>
      <c r="H94" s="8"/>
      <c r="I94" s="72"/>
      <c r="J94" s="33"/>
      <c r="K94" s="143"/>
      <c r="L94" s="143"/>
      <c r="M94" s="143"/>
      <c r="N94" s="143"/>
    </row>
    <row r="95" spans="1:14" ht="17.100000000000001" customHeight="1">
      <c r="A95" s="47"/>
      <c r="B95" s="48"/>
      <c r="C95" s="234"/>
      <c r="D95" s="122" t="s">
        <v>113</v>
      </c>
      <c r="E95" s="242"/>
      <c r="F95" s="243">
        <f>G60</f>
        <v>0</v>
      </c>
      <c r="G95" s="53"/>
      <c r="H95" s="8"/>
      <c r="I95" s="72"/>
      <c r="J95" s="33"/>
      <c r="K95" s="143"/>
      <c r="L95" s="143"/>
      <c r="M95" s="143"/>
      <c r="N95" s="143"/>
    </row>
    <row r="96" spans="1:14" ht="15.75" customHeight="1">
      <c r="A96" s="47"/>
      <c r="B96" s="48"/>
      <c r="C96" s="234"/>
      <c r="D96" s="244" t="s">
        <v>72</v>
      </c>
      <c r="E96" s="245"/>
      <c r="F96" s="246">
        <f>G70</f>
        <v>0</v>
      </c>
      <c r="G96" s="247"/>
      <c r="H96" s="8"/>
      <c r="I96" s="72"/>
      <c r="J96" s="33"/>
      <c r="K96" s="143"/>
      <c r="L96" s="143"/>
      <c r="M96" s="143"/>
      <c r="N96" s="143"/>
    </row>
    <row r="97" spans="1:14" ht="15.75" customHeight="1">
      <c r="A97" s="47"/>
      <c r="B97" s="48"/>
      <c r="C97" s="234"/>
      <c r="D97" s="244" t="s">
        <v>73</v>
      </c>
      <c r="E97" s="245"/>
      <c r="F97" s="246">
        <f>G74</f>
        <v>0</v>
      </c>
      <c r="G97" s="247"/>
      <c r="H97" s="8"/>
      <c r="I97" s="72"/>
      <c r="J97" s="33"/>
      <c r="K97" s="143"/>
      <c r="L97" s="143"/>
      <c r="M97" s="143"/>
      <c r="N97" s="143"/>
    </row>
    <row r="98" spans="1:14" ht="15.75" customHeight="1">
      <c r="A98" s="47"/>
      <c r="B98" s="48"/>
      <c r="C98" s="234"/>
      <c r="D98" s="244" t="s">
        <v>74</v>
      </c>
      <c r="E98" s="245"/>
      <c r="F98" s="246">
        <f>G78</f>
        <v>0</v>
      </c>
      <c r="G98" s="247"/>
      <c r="H98" s="8"/>
      <c r="I98" s="72"/>
      <c r="J98" s="33"/>
      <c r="K98" s="143"/>
      <c r="L98" s="143"/>
      <c r="M98" s="143"/>
      <c r="N98" s="143"/>
    </row>
    <row r="99" spans="1:14" ht="15.75" customHeight="1">
      <c r="A99" s="47"/>
      <c r="B99" s="48"/>
      <c r="C99" s="234"/>
      <c r="D99" s="244" t="s">
        <v>75</v>
      </c>
      <c r="E99" s="245"/>
      <c r="F99" s="246">
        <f>G88</f>
        <v>0</v>
      </c>
      <c r="G99" s="247"/>
      <c r="H99" s="8"/>
      <c r="I99" s="72"/>
      <c r="J99" s="33"/>
      <c r="K99" s="143"/>
      <c r="L99" s="143"/>
      <c r="M99" s="143"/>
      <c r="N99" s="143"/>
    </row>
    <row r="100" spans="1:14" ht="15.75" customHeight="1">
      <c r="A100" s="47"/>
      <c r="B100" s="48"/>
      <c r="C100" s="234"/>
      <c r="D100" s="244" t="s">
        <v>114</v>
      </c>
      <c r="E100" s="245"/>
      <c r="F100" s="246">
        <f>G92</f>
        <v>0</v>
      </c>
      <c r="G100" s="247"/>
      <c r="H100" s="8"/>
      <c r="I100" s="72"/>
      <c r="J100" s="33"/>
      <c r="K100" s="143"/>
      <c r="L100" s="143"/>
      <c r="M100" s="143"/>
      <c r="N100" s="143"/>
    </row>
    <row r="101" spans="1:14" ht="31.5" customHeight="1">
      <c r="A101" s="248"/>
      <c r="B101" s="249"/>
      <c r="C101" s="250"/>
      <c r="D101" s="251" t="s">
        <v>115</v>
      </c>
      <c r="E101" s="252"/>
      <c r="F101" s="253">
        <f>F95-SUM(F96:F100)</f>
        <v>0</v>
      </c>
      <c r="G101" s="247"/>
      <c r="H101" s="8"/>
      <c r="I101" s="72"/>
      <c r="J101" s="33"/>
      <c r="K101" s="143"/>
      <c r="L101" s="143"/>
      <c r="M101" s="143"/>
      <c r="N101" s="143"/>
    </row>
    <row r="102" spans="1:14" ht="14.45" customHeight="1">
      <c r="A102" s="175"/>
      <c r="B102" s="74"/>
      <c r="C102" s="74"/>
      <c r="D102" s="209"/>
      <c r="E102" s="139"/>
      <c r="F102" s="139"/>
      <c r="G102" s="254"/>
      <c r="H102" s="8"/>
      <c r="I102" s="72"/>
      <c r="J102" s="33"/>
      <c r="K102" s="143"/>
      <c r="L102" s="143"/>
      <c r="M102" s="143"/>
      <c r="N102" s="143"/>
    </row>
    <row r="103" spans="1:14" ht="21.75" customHeight="1">
      <c r="A103" s="399" t="s">
        <v>116</v>
      </c>
      <c r="B103" s="400"/>
      <c r="C103" s="400"/>
      <c r="D103" s="400"/>
      <c r="E103" s="255">
        <v>0</v>
      </c>
      <c r="F103" s="59"/>
      <c r="G103" s="123"/>
      <c r="H103" s="14"/>
      <c r="I103" s="72"/>
      <c r="J103" s="33"/>
      <c r="K103" s="143"/>
      <c r="L103" s="143"/>
      <c r="M103" s="143"/>
      <c r="N103" s="143"/>
    </row>
    <row r="104" spans="1:14" ht="21.75" customHeight="1">
      <c r="A104" s="401" t="s">
        <v>117</v>
      </c>
      <c r="B104" s="402"/>
      <c r="C104" s="402"/>
      <c r="D104" s="402"/>
      <c r="E104" s="256">
        <v>0</v>
      </c>
      <c r="F104" s="48"/>
      <c r="G104" s="234"/>
      <c r="H104" s="14"/>
      <c r="I104" s="72"/>
      <c r="J104" s="33"/>
      <c r="K104" s="143"/>
      <c r="L104" s="143"/>
      <c r="M104" s="143"/>
      <c r="N104" s="143"/>
    </row>
    <row r="105" spans="1:14" ht="30" customHeight="1">
      <c r="A105" s="422" t="s">
        <v>118</v>
      </c>
      <c r="B105" s="423"/>
      <c r="C105" s="423"/>
      <c r="D105" s="423"/>
      <c r="E105" s="330">
        <f>E103+(E104*1/8)</f>
        <v>0</v>
      </c>
      <c r="F105" s="426" t="s">
        <v>119</v>
      </c>
      <c r="G105" s="428" t="e">
        <f>IF(AND(E106&gt;='Company Categories'!$B$9,E106&lt;'Company Categories'!$B$8),"G",IF(AND(E106&gt;='Company Categories'!$B$8,E106&lt;'Company Categories'!$B$7),"F",IF(AND(E106&gt;='Company Categories'!$B$7,E106&lt;'Company Categories'!$B$6),"E",IF(AND(E106&gt;='Company Categories'!$B$6,E106&lt;'Company Categories'!$B$5),"D",IF(AND(E106&gt;='Company Categories'!$B$5,E106&lt;'Company Categories'!$B$4),"C",IF(AND(E106&gt;='Company Categories'!$B$4,E106&lt;'Company Categories'!$B$3),"B","A"))))))</f>
        <v>#DIV/0!</v>
      </c>
      <c r="H105" s="14"/>
      <c r="I105" s="72"/>
      <c r="J105" s="33"/>
      <c r="K105" s="143"/>
      <c r="L105" s="143"/>
      <c r="M105" s="143"/>
      <c r="N105" s="143"/>
    </row>
    <row r="106" spans="1:14" ht="29.25" customHeight="1">
      <c r="A106" s="424" t="s">
        <v>120</v>
      </c>
      <c r="B106" s="425"/>
      <c r="C106" s="425"/>
      <c r="D106" s="425"/>
      <c r="E106" s="257" t="e">
        <f>F101/E105</f>
        <v>#DIV/0!</v>
      </c>
      <c r="F106" s="427"/>
      <c r="G106" s="429"/>
      <c r="H106" s="14"/>
      <c r="I106" s="72"/>
      <c r="J106" s="33"/>
      <c r="K106" s="143"/>
      <c r="L106" s="143"/>
      <c r="M106" s="143"/>
      <c r="N106" s="143"/>
    </row>
    <row r="107" spans="1:14" ht="8.25" customHeight="1">
      <c r="A107" s="258"/>
      <c r="B107" s="139"/>
      <c r="C107" s="139"/>
      <c r="D107" s="259"/>
      <c r="E107" s="259"/>
      <c r="F107" s="259"/>
      <c r="G107" s="259"/>
      <c r="H107" s="72"/>
      <c r="I107" s="72"/>
      <c r="J107" s="33"/>
      <c r="K107" s="143"/>
      <c r="L107" s="143"/>
      <c r="M107" s="143"/>
      <c r="N107" s="143"/>
    </row>
    <row r="108" spans="1:14" ht="15.75" customHeight="1">
      <c r="A108" s="364" t="s">
        <v>77</v>
      </c>
      <c r="B108" s="365"/>
      <c r="C108" s="365"/>
      <c r="D108" s="365"/>
      <c r="E108" s="365"/>
      <c r="F108" s="365"/>
      <c r="G108" s="366"/>
      <c r="H108" s="14"/>
      <c r="I108" s="72"/>
      <c r="J108" s="260"/>
      <c r="K108" s="143"/>
      <c r="L108" s="143"/>
      <c r="M108" s="143"/>
      <c r="N108" s="143"/>
    </row>
    <row r="109" spans="1:14" ht="14.45" customHeight="1">
      <c r="A109" s="357" t="s">
        <v>121</v>
      </c>
      <c r="B109" s="358"/>
      <c r="C109" s="358"/>
      <c r="D109" s="358"/>
      <c r="E109" s="358"/>
      <c r="F109" s="358"/>
      <c r="G109" s="359"/>
      <c r="H109" s="14"/>
      <c r="I109" s="72"/>
      <c r="J109" s="260"/>
      <c r="K109" s="143"/>
      <c r="L109" s="143"/>
      <c r="M109" s="143"/>
      <c r="N109" s="143"/>
    </row>
    <row r="110" spans="1:14" ht="14.45" customHeight="1">
      <c r="A110" s="348"/>
      <c r="B110" s="349"/>
      <c r="C110" s="349"/>
      <c r="D110" s="349"/>
      <c r="E110" s="349"/>
      <c r="F110" s="349"/>
      <c r="G110" s="350"/>
      <c r="H110" s="14"/>
      <c r="I110" s="72"/>
      <c r="J110" s="260"/>
      <c r="K110" s="143"/>
      <c r="L110" s="143"/>
      <c r="M110" s="143"/>
      <c r="N110" s="143"/>
    </row>
    <row r="111" spans="1:14" ht="14.45" customHeight="1">
      <c r="A111" s="348"/>
      <c r="B111" s="349"/>
      <c r="C111" s="349"/>
      <c r="D111" s="349"/>
      <c r="E111" s="349"/>
      <c r="F111" s="349"/>
      <c r="G111" s="350"/>
      <c r="H111" s="14"/>
      <c r="I111" s="72"/>
      <c r="J111" s="260"/>
      <c r="K111" s="143"/>
      <c r="L111" s="143"/>
      <c r="M111" s="143"/>
      <c r="N111" s="143"/>
    </row>
    <row r="112" spans="1:14" ht="14.45" customHeight="1">
      <c r="A112" s="337"/>
      <c r="B112" s="338"/>
      <c r="C112" s="338"/>
      <c r="D112" s="338"/>
      <c r="E112" s="338"/>
      <c r="F112" s="338"/>
      <c r="G112" s="339"/>
      <c r="H112" s="14"/>
      <c r="I112" s="72"/>
      <c r="J112" s="260"/>
      <c r="K112" s="143"/>
      <c r="L112" s="143"/>
      <c r="M112" s="143"/>
      <c r="N112" s="143"/>
    </row>
    <row r="113" spans="1:14" ht="15" customHeight="1">
      <c r="A113" s="144"/>
      <c r="B113" s="144"/>
      <c r="C113" s="144"/>
      <c r="D113" s="144"/>
      <c r="E113" s="144"/>
      <c r="F113" s="144"/>
      <c r="G113" s="144"/>
      <c r="H113" s="141"/>
      <c r="I113" s="261"/>
      <c r="J113" s="262"/>
      <c r="K113" s="143"/>
      <c r="L113" s="143"/>
      <c r="M113" s="143"/>
      <c r="N113" s="143"/>
    </row>
    <row r="114" spans="1:14" ht="13.5" customHeight="1">
      <c r="A114" s="143"/>
      <c r="B114" s="143"/>
      <c r="C114" s="143"/>
      <c r="D114" s="143"/>
      <c r="E114" s="143"/>
      <c r="F114" s="143"/>
      <c r="G114" s="143"/>
      <c r="H114" s="143"/>
      <c r="I114" s="143"/>
      <c r="J114" s="143"/>
      <c r="K114" s="143"/>
      <c r="L114" s="143"/>
      <c r="M114" s="143"/>
      <c r="N114" s="143"/>
    </row>
    <row r="115" spans="1:14" ht="14.45" customHeight="1">
      <c r="A115" s="143"/>
      <c r="B115" s="143"/>
      <c r="C115" s="143"/>
      <c r="D115" s="143"/>
      <c r="E115" s="143"/>
      <c r="F115" s="143"/>
      <c r="G115" s="143"/>
      <c r="H115" s="143"/>
      <c r="I115" s="143"/>
      <c r="J115" s="143"/>
      <c r="K115" s="143"/>
      <c r="L115" s="143"/>
      <c r="M115" s="143"/>
      <c r="N115" s="143"/>
    </row>
    <row r="116" spans="1:14" ht="13.5" customHeight="1">
      <c r="A116" s="143"/>
      <c r="B116" s="143"/>
      <c r="C116" s="143"/>
      <c r="D116" s="143"/>
      <c r="E116" s="143"/>
      <c r="F116" s="143"/>
      <c r="G116" s="143"/>
      <c r="H116" s="143"/>
      <c r="I116" s="143"/>
      <c r="J116" s="143"/>
      <c r="K116" s="143"/>
      <c r="L116" s="143"/>
      <c r="M116" s="143"/>
      <c r="N116" s="143"/>
    </row>
    <row r="117" spans="1:14" ht="13.5" customHeight="1">
      <c r="A117" s="143"/>
      <c r="B117" s="143"/>
      <c r="C117" s="143"/>
      <c r="D117" s="143"/>
      <c r="E117" s="143"/>
      <c r="F117" s="143"/>
      <c r="G117" s="143"/>
      <c r="H117" s="143"/>
      <c r="I117" s="143"/>
      <c r="J117" s="143"/>
      <c r="K117" s="143"/>
      <c r="L117" s="143"/>
      <c r="M117" s="143"/>
      <c r="N117" s="143"/>
    </row>
    <row r="118" spans="1:14" ht="13.5" customHeight="1">
      <c r="A118" s="143"/>
      <c r="B118" s="143"/>
      <c r="C118" s="143"/>
      <c r="D118" s="143"/>
      <c r="E118" s="143"/>
      <c r="F118" s="143"/>
      <c r="G118" s="143"/>
      <c r="H118" s="143"/>
      <c r="I118" s="143"/>
      <c r="J118" s="143"/>
      <c r="K118" s="143"/>
      <c r="L118" s="143"/>
      <c r="M118" s="143"/>
      <c r="N118" s="143"/>
    </row>
    <row r="119" spans="1:14" ht="13.5" customHeight="1">
      <c r="A119" s="143"/>
      <c r="B119" s="143"/>
      <c r="C119" s="143"/>
      <c r="D119" s="143"/>
      <c r="E119" s="143"/>
      <c r="F119" s="143"/>
      <c r="G119" s="143"/>
      <c r="H119" s="143"/>
      <c r="I119" s="143"/>
      <c r="J119" s="143"/>
      <c r="K119" s="143"/>
      <c r="L119" s="143"/>
      <c r="M119" s="143"/>
      <c r="N119" s="143"/>
    </row>
    <row r="120" spans="1:14" ht="13.5" customHeight="1">
      <c r="A120" s="143"/>
      <c r="B120" s="143"/>
      <c r="C120" s="143"/>
      <c r="D120" s="143"/>
      <c r="E120" s="143"/>
      <c r="F120" s="143"/>
      <c r="G120" s="143"/>
      <c r="H120" s="143"/>
      <c r="I120" s="143"/>
      <c r="J120" s="143"/>
      <c r="K120" s="143"/>
      <c r="L120" s="143"/>
      <c r="M120" s="143"/>
      <c r="N120" s="143"/>
    </row>
    <row r="121" spans="1:14" ht="13.5" customHeight="1">
      <c r="A121" s="143"/>
      <c r="B121" s="143"/>
      <c r="C121" s="143"/>
      <c r="D121" s="143"/>
      <c r="E121" s="143"/>
      <c r="F121" s="143"/>
      <c r="G121" s="143"/>
      <c r="H121" s="143"/>
      <c r="I121" s="143"/>
      <c r="J121" s="143"/>
      <c r="K121" s="143"/>
      <c r="L121" s="143"/>
      <c r="M121" s="143"/>
      <c r="N121" s="143"/>
    </row>
    <row r="122" spans="1:14" ht="13.5" customHeight="1">
      <c r="A122" s="143"/>
      <c r="B122" s="143"/>
      <c r="C122" s="143"/>
      <c r="D122" s="143"/>
      <c r="E122" s="143"/>
      <c r="F122" s="143"/>
      <c r="G122" s="143"/>
      <c r="H122" s="143"/>
      <c r="I122" s="143"/>
      <c r="J122" s="143"/>
      <c r="K122" s="143"/>
      <c r="L122" s="143"/>
      <c r="M122" s="143"/>
      <c r="N122" s="143"/>
    </row>
    <row r="123" spans="1:14" ht="13.5" customHeight="1">
      <c r="A123" s="143"/>
      <c r="B123" s="143"/>
      <c r="C123" s="143"/>
      <c r="D123" s="143"/>
      <c r="E123" s="143"/>
      <c r="F123" s="143"/>
      <c r="G123" s="143"/>
      <c r="H123" s="143"/>
      <c r="I123" s="143"/>
      <c r="J123" s="143"/>
      <c r="K123" s="143"/>
      <c r="L123" s="143"/>
      <c r="M123" s="143"/>
      <c r="N123" s="143"/>
    </row>
    <row r="124" spans="1:14" ht="14.45" customHeight="1">
      <c r="A124" s="143"/>
      <c r="B124" s="143"/>
      <c r="C124" s="143"/>
      <c r="D124" s="143"/>
      <c r="E124" s="149"/>
      <c r="F124" s="143"/>
      <c r="G124" s="143"/>
      <c r="H124" s="143"/>
      <c r="I124" s="143"/>
      <c r="J124" s="143"/>
      <c r="K124" s="143"/>
      <c r="L124" s="143"/>
      <c r="M124" s="143"/>
      <c r="N124" s="143"/>
    </row>
    <row r="125" spans="1:14" ht="14.45" customHeight="1">
      <c r="A125" s="143"/>
      <c r="B125" s="143"/>
      <c r="C125" s="143"/>
      <c r="D125" s="143"/>
      <c r="E125" s="149"/>
      <c r="F125" s="148"/>
      <c r="G125" s="143"/>
      <c r="H125" s="143"/>
      <c r="I125" s="143"/>
      <c r="J125" s="143"/>
      <c r="K125" s="143"/>
      <c r="L125" s="143"/>
      <c r="M125" s="143"/>
      <c r="N125" s="143"/>
    </row>
    <row r="126" spans="1:14" ht="14.45" customHeight="1">
      <c r="A126" s="143"/>
      <c r="B126" s="143"/>
      <c r="C126" s="143"/>
      <c r="D126" s="143"/>
      <c r="E126" s="40"/>
      <c r="F126" s="143"/>
      <c r="G126" s="143"/>
      <c r="H126" s="143"/>
      <c r="I126" s="143"/>
      <c r="J126" s="143"/>
      <c r="K126" s="143"/>
      <c r="L126" s="143"/>
      <c r="M126" s="143"/>
      <c r="N126" s="143"/>
    </row>
    <row r="127" spans="1:14" ht="14.45" customHeight="1">
      <c r="A127" s="143"/>
      <c r="B127" s="143"/>
      <c r="C127" s="143"/>
      <c r="D127" s="143"/>
      <c r="E127" s="40"/>
      <c r="F127" s="143"/>
      <c r="G127" s="143"/>
      <c r="H127" s="143"/>
      <c r="I127" s="143"/>
      <c r="J127" s="143"/>
      <c r="K127" s="143"/>
      <c r="L127" s="143"/>
      <c r="M127" s="143"/>
      <c r="N127" s="143"/>
    </row>
    <row r="128" spans="1:14" ht="14.45" customHeight="1">
      <c r="A128" s="143"/>
      <c r="B128" s="143"/>
      <c r="C128" s="143"/>
      <c r="D128" s="143"/>
      <c r="E128" s="40"/>
      <c r="F128" s="40"/>
      <c r="G128" s="143"/>
      <c r="H128" s="143"/>
      <c r="I128" s="143"/>
      <c r="J128" s="143"/>
      <c r="K128" s="143"/>
      <c r="L128" s="143"/>
      <c r="M128" s="143"/>
      <c r="N128" s="143"/>
    </row>
    <row r="129" spans="1:14" ht="14.45" customHeight="1">
      <c r="A129" s="143"/>
      <c r="B129" s="143"/>
      <c r="C129" s="143"/>
      <c r="D129" s="143"/>
      <c r="E129" s="40"/>
      <c r="F129" s="40"/>
      <c r="G129" s="143"/>
      <c r="H129" s="143"/>
      <c r="I129" s="143"/>
      <c r="J129" s="143"/>
      <c r="K129" s="143"/>
      <c r="L129" s="143"/>
      <c r="M129" s="143"/>
      <c r="N129" s="143"/>
    </row>
    <row r="130" spans="1:14" ht="14.45" customHeight="1">
      <c r="A130" s="143"/>
      <c r="B130" s="143"/>
      <c r="C130" s="143"/>
      <c r="D130" s="143"/>
      <c r="E130" s="40"/>
      <c r="F130" s="40"/>
      <c r="G130" s="143"/>
      <c r="H130" s="143"/>
      <c r="I130" s="143"/>
      <c r="J130" s="143"/>
      <c r="K130" s="143"/>
      <c r="L130" s="143"/>
      <c r="M130" s="143"/>
      <c r="N130" s="143"/>
    </row>
    <row r="131" spans="1:14" ht="14.45" customHeight="1">
      <c r="A131" s="143"/>
      <c r="B131" s="143"/>
      <c r="C131" s="143"/>
      <c r="D131" s="143"/>
      <c r="E131" s="40"/>
      <c r="F131" s="40"/>
      <c r="G131" s="143"/>
      <c r="H131" s="143"/>
      <c r="I131" s="143"/>
      <c r="J131" s="143"/>
      <c r="K131" s="143"/>
      <c r="L131" s="143"/>
      <c r="M131" s="143"/>
      <c r="N131" s="143"/>
    </row>
    <row r="132" spans="1:14" ht="14.45" customHeight="1">
      <c r="A132" s="143"/>
      <c r="B132" s="143"/>
      <c r="C132" s="143"/>
      <c r="D132" s="143"/>
      <c r="E132" s="40"/>
      <c r="F132" s="40"/>
      <c r="G132" s="143"/>
      <c r="H132" s="143"/>
      <c r="I132" s="143"/>
      <c r="J132" s="143"/>
      <c r="K132" s="143"/>
      <c r="L132" s="143"/>
      <c r="M132" s="143"/>
      <c r="N132" s="143"/>
    </row>
    <row r="133" spans="1:14" ht="14.45" customHeight="1">
      <c r="A133" s="143"/>
      <c r="B133" s="143"/>
      <c r="C133" s="143"/>
      <c r="D133" s="143"/>
      <c r="E133" s="149"/>
      <c r="F133" s="143"/>
      <c r="G133" s="143"/>
      <c r="H133" s="143"/>
      <c r="I133" s="143"/>
      <c r="J133" s="143"/>
      <c r="K133" s="143"/>
      <c r="L133" s="143"/>
      <c r="M133" s="143"/>
      <c r="N133" s="143"/>
    </row>
    <row r="134" spans="1:14" ht="14.45" customHeight="1">
      <c r="A134" s="143"/>
      <c r="B134" s="143"/>
      <c r="C134" s="143"/>
      <c r="D134" s="263"/>
      <c r="E134" s="264"/>
      <c r="F134" s="265"/>
      <c r="G134" s="263"/>
      <c r="H134" s="266"/>
      <c r="I134" s="143"/>
      <c r="J134" s="143"/>
      <c r="K134" s="143"/>
      <c r="L134" s="143"/>
      <c r="M134" s="143"/>
      <c r="N134" s="143"/>
    </row>
    <row r="135" spans="1:14" ht="14.45" customHeight="1">
      <c r="A135" s="143"/>
      <c r="B135" s="143"/>
      <c r="C135" s="143"/>
      <c r="D135" s="143"/>
      <c r="E135" s="40"/>
      <c r="F135" s="143"/>
      <c r="G135" s="143"/>
      <c r="H135" s="143"/>
      <c r="I135" s="143"/>
      <c r="J135" s="143"/>
      <c r="K135" s="143"/>
      <c r="L135" s="143"/>
      <c r="M135" s="143"/>
      <c r="N135" s="143"/>
    </row>
    <row r="136" spans="1:14" ht="14.45" customHeight="1">
      <c r="A136" s="143"/>
      <c r="B136" s="143"/>
      <c r="C136" s="143"/>
      <c r="D136" s="143"/>
      <c r="E136" s="40"/>
      <c r="F136" s="143"/>
      <c r="G136" s="148"/>
      <c r="H136" s="143"/>
      <c r="I136" s="143"/>
      <c r="J136" s="143"/>
      <c r="K136" s="143"/>
      <c r="L136" s="143"/>
      <c r="M136" s="143"/>
      <c r="N136" s="143"/>
    </row>
    <row r="137" spans="1:14" ht="14.45" customHeight="1">
      <c r="A137" s="143"/>
      <c r="B137" s="143"/>
      <c r="C137" s="143"/>
      <c r="D137" s="143"/>
      <c r="E137" s="149"/>
      <c r="F137" s="143"/>
      <c r="G137" s="150"/>
      <c r="H137" s="143"/>
      <c r="I137" s="143"/>
      <c r="J137" s="143"/>
      <c r="K137" s="143"/>
      <c r="L137" s="143"/>
      <c r="M137" s="143"/>
      <c r="N137" s="143"/>
    </row>
    <row r="138" spans="1:14" ht="14.45" customHeight="1">
      <c r="A138" s="143"/>
      <c r="B138" s="143"/>
      <c r="C138" s="143"/>
      <c r="D138" s="143"/>
      <c r="E138" s="149"/>
      <c r="F138" s="143"/>
      <c r="G138" s="143"/>
      <c r="H138" s="143"/>
      <c r="I138" s="143"/>
      <c r="J138" s="143"/>
      <c r="K138" s="143"/>
      <c r="L138" s="143"/>
      <c r="M138" s="143"/>
      <c r="N138" s="143"/>
    </row>
    <row r="139" spans="1:14" ht="14.45" customHeight="1">
      <c r="A139" s="143"/>
      <c r="B139" s="143"/>
      <c r="C139" s="143"/>
      <c r="D139" s="149"/>
      <c r="E139" s="40"/>
      <c r="F139" s="143"/>
      <c r="G139" s="143"/>
      <c r="H139" s="143"/>
      <c r="I139" s="143"/>
      <c r="J139" s="143"/>
      <c r="K139" s="143"/>
      <c r="L139" s="143"/>
      <c r="M139" s="143"/>
      <c r="N139" s="143"/>
    </row>
    <row r="140" spans="1:14" ht="14.45" customHeight="1">
      <c r="A140" s="143"/>
      <c r="B140" s="143"/>
      <c r="C140" s="143"/>
      <c r="D140" s="151"/>
      <c r="E140" s="40"/>
      <c r="F140" s="143"/>
      <c r="G140" s="143"/>
      <c r="H140" s="143"/>
      <c r="I140" s="143"/>
      <c r="J140" s="143"/>
      <c r="K140" s="143"/>
      <c r="L140" s="143"/>
      <c r="M140" s="143"/>
      <c r="N140" s="143"/>
    </row>
  </sheetData>
  <mergeCells count="24">
    <mergeCell ref="A109:G109"/>
    <mergeCell ref="A110:G110"/>
    <mergeCell ref="A111:G111"/>
    <mergeCell ref="A112:G112"/>
    <mergeCell ref="A105:D105"/>
    <mergeCell ref="A106:D106"/>
    <mergeCell ref="F105:F106"/>
    <mergeCell ref="G105:G106"/>
    <mergeCell ref="A108:G108"/>
    <mergeCell ref="A1:G1"/>
    <mergeCell ref="A2:C2"/>
    <mergeCell ref="D3:F3"/>
    <mergeCell ref="D4:F4"/>
    <mergeCell ref="D2:F2"/>
    <mergeCell ref="I5:I6"/>
    <mergeCell ref="A103:D103"/>
    <mergeCell ref="A104:D104"/>
    <mergeCell ref="A63:C63"/>
    <mergeCell ref="I9:I14"/>
    <mergeCell ref="H10:H11"/>
    <mergeCell ref="D90:D91"/>
    <mergeCell ref="I91:I92"/>
    <mergeCell ref="I63:I64"/>
    <mergeCell ref="A30:A49"/>
  </mergeCells>
  <conditionalFormatting sqref="J108:J112 I113:J113">
    <cfRule type="cellIs" dxfId="0" priority="1" stopIfTrue="1" operator="lessThan">
      <formula>0</formula>
    </cfRule>
  </conditionalFormatting>
  <pageMargins left="0.51181100000000002" right="0.31496099999999999" top="0.35433100000000001" bottom="0.35433100000000001" header="0.31496099999999999" footer="0.11811000000000001"/>
  <pageSetup orientation="portrait"/>
  <headerFooter>
    <oddHeader>&amp;C&amp;"Calibri,Regular"&amp;11&amp;K000000</oddHead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00"/>
  <sheetViews>
    <sheetView showGridLines="0" topLeftCell="A29" workbookViewId="0">
      <selection sqref="A1:F1"/>
    </sheetView>
  </sheetViews>
  <sheetFormatPr defaultColWidth="9.140625" defaultRowHeight="14.1" customHeight="1"/>
  <cols>
    <col min="1" max="1" width="13" style="5" customWidth="1"/>
    <col min="2" max="2" width="29.140625" style="5" customWidth="1"/>
    <col min="3" max="3" width="20.7109375" style="5" customWidth="1"/>
    <col min="4" max="4" width="25" style="5" customWidth="1"/>
    <col min="5" max="6" width="20.7109375" style="5" customWidth="1"/>
    <col min="7" max="7" width="12.85546875" style="5" customWidth="1"/>
    <col min="8" max="8" width="8.42578125" style="5" customWidth="1"/>
    <col min="9" max="9" width="43.42578125" style="5" customWidth="1"/>
    <col min="10" max="11" width="9.140625" style="5" customWidth="1"/>
    <col min="12" max="16384" width="9.140625" style="5"/>
  </cols>
  <sheetData>
    <row r="1" spans="1:10" ht="39.75" customHeight="1">
      <c r="A1" s="447" t="s">
        <v>123</v>
      </c>
      <c r="B1" s="448"/>
      <c r="C1" s="448"/>
      <c r="D1" s="448"/>
      <c r="E1" s="448"/>
      <c r="F1" s="448"/>
      <c r="G1" s="267"/>
      <c r="H1" s="268"/>
      <c r="I1" s="269" t="s">
        <v>124</v>
      </c>
      <c r="J1" s="270"/>
    </row>
    <row r="2" spans="1:10" ht="24.75" customHeight="1">
      <c r="A2" s="373" t="s">
        <v>8</v>
      </c>
      <c r="B2" s="413"/>
      <c r="C2" s="452" t="str">
        <f>'Method B -Series'!D2</f>
        <v xml:space="preserve"> </v>
      </c>
      <c r="D2" s="453"/>
      <c r="E2" s="271" t="s">
        <v>10</v>
      </c>
      <c r="F2" s="272" t="s">
        <v>13</v>
      </c>
      <c r="G2" s="273"/>
      <c r="H2" s="72"/>
      <c r="I2" s="454" t="s">
        <v>125</v>
      </c>
      <c r="J2" s="10"/>
    </row>
    <row r="3" spans="1:10" ht="33.75" customHeight="1">
      <c r="A3" s="274" t="s">
        <v>16</v>
      </c>
      <c r="B3" s="161" t="s">
        <v>126</v>
      </c>
      <c r="C3" s="449"/>
      <c r="D3" s="450"/>
      <c r="E3" s="451"/>
      <c r="F3" s="162" t="s">
        <v>84</v>
      </c>
      <c r="G3" s="275"/>
      <c r="H3" s="72"/>
      <c r="I3" s="455"/>
      <c r="J3" s="10"/>
    </row>
    <row r="4" spans="1:10" ht="42.6" customHeight="1">
      <c r="A4" s="276"/>
      <c r="B4" s="124" t="s">
        <v>19</v>
      </c>
      <c r="C4" s="164" t="s">
        <v>20</v>
      </c>
      <c r="D4" s="164" t="s">
        <v>21</v>
      </c>
      <c r="E4" s="164" t="s">
        <v>86</v>
      </c>
      <c r="F4" s="20" t="s">
        <v>23</v>
      </c>
      <c r="G4" s="277" t="s">
        <v>127</v>
      </c>
      <c r="H4" s="72"/>
      <c r="I4" s="455"/>
      <c r="J4" s="10"/>
    </row>
    <row r="5" spans="1:10" ht="15.75" customHeight="1">
      <c r="A5" s="278" t="s">
        <v>27</v>
      </c>
      <c r="B5" s="279"/>
      <c r="C5" s="167">
        <v>0</v>
      </c>
      <c r="D5" s="27">
        <v>0</v>
      </c>
      <c r="E5" s="28">
        <v>0</v>
      </c>
      <c r="F5" s="168">
        <f t="shared" ref="F5:F44" si="0">C5*D5*E5</f>
        <v>0</v>
      </c>
      <c r="G5" s="280"/>
      <c r="H5" s="362" t="s">
        <v>25</v>
      </c>
      <c r="I5" s="456" t="s">
        <v>128</v>
      </c>
      <c r="J5" s="10"/>
    </row>
    <row r="6" spans="1:10" ht="14.45" customHeight="1">
      <c r="A6" s="281" t="s">
        <v>29</v>
      </c>
      <c r="B6" s="169"/>
      <c r="C6" s="40">
        <v>0</v>
      </c>
      <c r="D6" s="35">
        <v>0</v>
      </c>
      <c r="E6" s="36">
        <v>0</v>
      </c>
      <c r="F6" s="172">
        <f t="shared" si="0"/>
        <v>0</v>
      </c>
      <c r="G6" s="282"/>
      <c r="H6" s="363"/>
      <c r="I6" s="457"/>
      <c r="J6" s="10"/>
    </row>
    <row r="7" spans="1:10" ht="14.45" customHeight="1">
      <c r="A7" s="281" t="s">
        <v>31</v>
      </c>
      <c r="B7" s="169"/>
      <c r="C7" s="40">
        <v>0</v>
      </c>
      <c r="D7" s="35">
        <v>0</v>
      </c>
      <c r="E7" s="36">
        <v>0</v>
      </c>
      <c r="F7" s="172">
        <f t="shared" si="0"/>
        <v>0</v>
      </c>
      <c r="G7" s="282"/>
      <c r="H7" s="72"/>
      <c r="I7" s="457"/>
      <c r="J7" s="10"/>
    </row>
    <row r="8" spans="1:10" ht="14.45" customHeight="1">
      <c r="A8" s="281" t="s">
        <v>32</v>
      </c>
      <c r="B8" s="169"/>
      <c r="C8" s="40">
        <v>0</v>
      </c>
      <c r="D8" s="35">
        <v>0</v>
      </c>
      <c r="E8" s="36">
        <v>0</v>
      </c>
      <c r="F8" s="172">
        <f t="shared" si="0"/>
        <v>0</v>
      </c>
      <c r="G8" s="282"/>
      <c r="H8" s="72"/>
      <c r="I8" s="457"/>
      <c r="J8" s="10"/>
    </row>
    <row r="9" spans="1:10" ht="14.45" customHeight="1">
      <c r="A9" s="281" t="s">
        <v>88</v>
      </c>
      <c r="B9" s="169"/>
      <c r="C9" s="40">
        <v>0</v>
      </c>
      <c r="D9" s="35">
        <v>0</v>
      </c>
      <c r="E9" s="36">
        <v>0</v>
      </c>
      <c r="F9" s="172">
        <f t="shared" si="0"/>
        <v>0</v>
      </c>
      <c r="G9" s="282"/>
      <c r="H9" s="362" t="s">
        <v>25</v>
      </c>
      <c r="I9" s="408" t="s">
        <v>129</v>
      </c>
      <c r="J9" s="10"/>
    </row>
    <row r="10" spans="1:10" ht="14.45" customHeight="1">
      <c r="A10" s="281" t="s">
        <v>89</v>
      </c>
      <c r="B10" s="169"/>
      <c r="C10" s="40">
        <v>0</v>
      </c>
      <c r="D10" s="35">
        <v>0</v>
      </c>
      <c r="E10" s="36">
        <v>0</v>
      </c>
      <c r="F10" s="172">
        <f t="shared" si="0"/>
        <v>0</v>
      </c>
      <c r="G10" s="282"/>
      <c r="H10" s="363"/>
      <c r="I10" s="409"/>
      <c r="J10" s="10"/>
    </row>
    <row r="11" spans="1:10" ht="14.45" customHeight="1">
      <c r="A11" s="281" t="s">
        <v>90</v>
      </c>
      <c r="B11" s="169"/>
      <c r="C11" s="40">
        <v>0</v>
      </c>
      <c r="D11" s="35">
        <v>0</v>
      </c>
      <c r="E11" s="36">
        <v>0</v>
      </c>
      <c r="F11" s="172">
        <f t="shared" si="0"/>
        <v>0</v>
      </c>
      <c r="G11" s="282"/>
      <c r="H11" s="72"/>
      <c r="I11" s="409"/>
      <c r="J11" s="10"/>
    </row>
    <row r="12" spans="1:10" ht="14.45" customHeight="1">
      <c r="A12" s="281" t="s">
        <v>33</v>
      </c>
      <c r="B12" s="169"/>
      <c r="C12" s="40">
        <v>0</v>
      </c>
      <c r="D12" s="35">
        <v>0</v>
      </c>
      <c r="E12" s="36">
        <v>0</v>
      </c>
      <c r="F12" s="172">
        <f t="shared" si="0"/>
        <v>0</v>
      </c>
      <c r="G12" s="282"/>
      <c r="H12" s="72"/>
      <c r="I12" s="409"/>
      <c r="J12" s="10"/>
    </row>
    <row r="13" spans="1:10" ht="14.45" customHeight="1">
      <c r="A13" s="281" t="s">
        <v>34</v>
      </c>
      <c r="B13" s="169"/>
      <c r="C13" s="40">
        <v>0</v>
      </c>
      <c r="D13" s="35">
        <v>0</v>
      </c>
      <c r="E13" s="36">
        <v>0</v>
      </c>
      <c r="F13" s="172">
        <f t="shared" si="0"/>
        <v>0</v>
      </c>
      <c r="G13" s="282"/>
      <c r="H13" s="87"/>
      <c r="I13" s="409"/>
      <c r="J13" s="10"/>
    </row>
    <row r="14" spans="1:10" ht="14.45" customHeight="1">
      <c r="A14" s="281" t="s">
        <v>35</v>
      </c>
      <c r="B14" s="169"/>
      <c r="C14" s="40">
        <v>0</v>
      </c>
      <c r="D14" s="35">
        <v>0</v>
      </c>
      <c r="E14" s="36">
        <v>0</v>
      </c>
      <c r="F14" s="172">
        <f t="shared" si="0"/>
        <v>0</v>
      </c>
      <c r="G14" s="282"/>
      <c r="H14" s="72"/>
      <c r="I14" s="72"/>
      <c r="J14" s="10"/>
    </row>
    <row r="15" spans="1:10" ht="14.45" customHeight="1">
      <c r="A15" s="281" t="s">
        <v>36</v>
      </c>
      <c r="B15" s="169"/>
      <c r="C15" s="40">
        <v>0</v>
      </c>
      <c r="D15" s="35">
        <v>0</v>
      </c>
      <c r="E15" s="36">
        <v>0</v>
      </c>
      <c r="F15" s="172">
        <f t="shared" si="0"/>
        <v>0</v>
      </c>
      <c r="G15" s="282"/>
      <c r="H15" s="72"/>
      <c r="I15" s="72"/>
      <c r="J15" s="10"/>
    </row>
    <row r="16" spans="1:10" ht="14.45" customHeight="1">
      <c r="A16" s="281" t="s">
        <v>37</v>
      </c>
      <c r="B16" s="169"/>
      <c r="C16" s="40">
        <v>0</v>
      </c>
      <c r="D16" s="35">
        <v>0</v>
      </c>
      <c r="E16" s="36">
        <v>0</v>
      </c>
      <c r="F16" s="172">
        <f t="shared" si="0"/>
        <v>0</v>
      </c>
      <c r="G16" s="282"/>
      <c r="H16" s="72"/>
      <c r="I16" s="72"/>
      <c r="J16" s="283"/>
    </row>
    <row r="17" spans="1:10" ht="15" customHeight="1">
      <c r="A17" s="284"/>
      <c r="B17" s="169"/>
      <c r="C17" s="40">
        <v>0</v>
      </c>
      <c r="D17" s="35">
        <v>0</v>
      </c>
      <c r="E17" s="36">
        <v>0</v>
      </c>
      <c r="F17" s="172">
        <f t="shared" si="0"/>
        <v>0</v>
      </c>
      <c r="G17" s="282"/>
      <c r="H17" s="362" t="s">
        <v>25</v>
      </c>
      <c r="I17" s="454" t="s">
        <v>130</v>
      </c>
      <c r="J17" s="10"/>
    </row>
    <row r="18" spans="1:10" ht="14.45" customHeight="1">
      <c r="A18" s="285"/>
      <c r="B18" s="169"/>
      <c r="C18" s="40">
        <v>0</v>
      </c>
      <c r="D18" s="35">
        <v>0</v>
      </c>
      <c r="E18" s="36">
        <v>0</v>
      </c>
      <c r="F18" s="172">
        <f t="shared" si="0"/>
        <v>0</v>
      </c>
      <c r="G18" s="282"/>
      <c r="H18" s="363"/>
      <c r="I18" s="455"/>
      <c r="J18" s="10"/>
    </row>
    <row r="19" spans="1:10" ht="14.25" customHeight="1">
      <c r="A19" s="445" t="s">
        <v>38</v>
      </c>
      <c r="B19" s="169"/>
      <c r="C19" s="40">
        <v>0</v>
      </c>
      <c r="D19" s="35">
        <v>0</v>
      </c>
      <c r="E19" s="36">
        <v>0</v>
      </c>
      <c r="F19" s="172">
        <f t="shared" si="0"/>
        <v>0</v>
      </c>
      <c r="G19" s="282"/>
      <c r="H19" s="72"/>
      <c r="I19" s="221"/>
      <c r="J19" s="10"/>
    </row>
    <row r="20" spans="1:10" ht="14.45" customHeight="1">
      <c r="A20" s="446"/>
      <c r="B20" s="169"/>
      <c r="C20" s="40">
        <v>0</v>
      </c>
      <c r="D20" s="35">
        <v>0</v>
      </c>
      <c r="E20" s="36">
        <v>0</v>
      </c>
      <c r="F20" s="172">
        <f t="shared" si="0"/>
        <v>0</v>
      </c>
      <c r="G20" s="282"/>
      <c r="H20" s="72"/>
      <c r="I20" s="286"/>
      <c r="J20" s="10"/>
    </row>
    <row r="21" spans="1:10" ht="14.45" customHeight="1">
      <c r="A21" s="446"/>
      <c r="B21" s="169"/>
      <c r="C21" s="40">
        <v>0</v>
      </c>
      <c r="D21" s="35">
        <v>0</v>
      </c>
      <c r="E21" s="36">
        <v>0</v>
      </c>
      <c r="F21" s="172">
        <f t="shared" si="0"/>
        <v>0</v>
      </c>
      <c r="G21" s="282"/>
      <c r="H21" s="72"/>
      <c r="I21" s="286"/>
      <c r="J21" s="10"/>
    </row>
    <row r="22" spans="1:10" ht="14.45" customHeight="1">
      <c r="A22" s="446"/>
      <c r="B22" s="169"/>
      <c r="C22" s="40">
        <v>0</v>
      </c>
      <c r="D22" s="35">
        <v>0</v>
      </c>
      <c r="E22" s="36">
        <v>0</v>
      </c>
      <c r="F22" s="172">
        <f t="shared" si="0"/>
        <v>0</v>
      </c>
      <c r="G22" s="282"/>
      <c r="H22" s="72"/>
      <c r="I22" s="286"/>
      <c r="J22" s="10"/>
    </row>
    <row r="23" spans="1:10" ht="14.45" customHeight="1">
      <c r="A23" s="446"/>
      <c r="B23" s="169"/>
      <c r="C23" s="40">
        <v>0</v>
      </c>
      <c r="D23" s="35">
        <v>0</v>
      </c>
      <c r="E23" s="36">
        <v>0</v>
      </c>
      <c r="F23" s="172">
        <f t="shared" si="0"/>
        <v>0</v>
      </c>
      <c r="G23" s="282"/>
      <c r="H23" s="72"/>
      <c r="I23" s="286"/>
      <c r="J23" s="10"/>
    </row>
    <row r="24" spans="1:10" ht="14.45" customHeight="1">
      <c r="A24" s="446"/>
      <c r="B24" s="169"/>
      <c r="C24" s="40">
        <v>0</v>
      </c>
      <c r="D24" s="35">
        <v>0</v>
      </c>
      <c r="E24" s="36">
        <v>0</v>
      </c>
      <c r="F24" s="172">
        <f t="shared" si="0"/>
        <v>0</v>
      </c>
      <c r="G24" s="282"/>
      <c r="H24" s="72"/>
      <c r="I24" s="286"/>
      <c r="J24" s="10"/>
    </row>
    <row r="25" spans="1:10" ht="14.45" customHeight="1">
      <c r="A25" s="446"/>
      <c r="B25" s="169"/>
      <c r="C25" s="40">
        <v>0</v>
      </c>
      <c r="D25" s="35">
        <v>0</v>
      </c>
      <c r="E25" s="36">
        <v>0</v>
      </c>
      <c r="F25" s="172">
        <f t="shared" si="0"/>
        <v>0</v>
      </c>
      <c r="G25" s="282"/>
      <c r="H25" s="72"/>
      <c r="I25" s="72"/>
      <c r="J25" s="10"/>
    </row>
    <row r="26" spans="1:10" ht="14.45" customHeight="1">
      <c r="A26" s="446"/>
      <c r="B26" s="169"/>
      <c r="C26" s="40">
        <v>0</v>
      </c>
      <c r="D26" s="35">
        <v>0</v>
      </c>
      <c r="E26" s="36">
        <v>0</v>
      </c>
      <c r="F26" s="172">
        <f t="shared" si="0"/>
        <v>0</v>
      </c>
      <c r="G26" s="282"/>
      <c r="H26" s="72"/>
      <c r="I26" s="72"/>
      <c r="J26" s="10"/>
    </row>
    <row r="27" spans="1:10" ht="14.45" customHeight="1">
      <c r="A27" s="446"/>
      <c r="B27" s="169"/>
      <c r="C27" s="40">
        <v>0</v>
      </c>
      <c r="D27" s="35">
        <v>0</v>
      </c>
      <c r="E27" s="36">
        <v>0</v>
      </c>
      <c r="F27" s="172">
        <f t="shared" si="0"/>
        <v>0</v>
      </c>
      <c r="G27" s="282"/>
      <c r="H27" s="72"/>
      <c r="I27" s="72"/>
      <c r="J27" s="10"/>
    </row>
    <row r="28" spans="1:10" ht="14.45" customHeight="1">
      <c r="A28" s="446"/>
      <c r="B28" s="169"/>
      <c r="C28" s="40">
        <v>0</v>
      </c>
      <c r="D28" s="35">
        <v>0</v>
      </c>
      <c r="E28" s="36">
        <v>0</v>
      </c>
      <c r="F28" s="172">
        <f t="shared" si="0"/>
        <v>0</v>
      </c>
      <c r="G28" s="282"/>
      <c r="H28" s="72"/>
      <c r="I28" s="72"/>
      <c r="J28" s="10"/>
    </row>
    <row r="29" spans="1:10" ht="14.45" customHeight="1">
      <c r="A29" s="446"/>
      <c r="B29" s="169"/>
      <c r="C29" s="40">
        <v>0</v>
      </c>
      <c r="D29" s="35">
        <v>0</v>
      </c>
      <c r="E29" s="36">
        <v>0</v>
      </c>
      <c r="F29" s="172">
        <f t="shared" si="0"/>
        <v>0</v>
      </c>
      <c r="G29" s="282"/>
      <c r="H29" s="72"/>
      <c r="I29" s="72"/>
      <c r="J29" s="10"/>
    </row>
    <row r="30" spans="1:10" ht="14.45" customHeight="1">
      <c r="A30" s="446"/>
      <c r="B30" s="169"/>
      <c r="C30" s="40">
        <v>0</v>
      </c>
      <c r="D30" s="35">
        <v>0</v>
      </c>
      <c r="E30" s="36">
        <v>0</v>
      </c>
      <c r="F30" s="172">
        <f t="shared" si="0"/>
        <v>0</v>
      </c>
      <c r="G30" s="282"/>
      <c r="H30" s="72"/>
      <c r="I30" s="72"/>
      <c r="J30" s="10"/>
    </row>
    <row r="31" spans="1:10" ht="14.45" customHeight="1">
      <c r="A31" s="446"/>
      <c r="B31" s="169"/>
      <c r="C31" s="40">
        <v>0</v>
      </c>
      <c r="D31" s="35">
        <v>0</v>
      </c>
      <c r="E31" s="36">
        <v>0</v>
      </c>
      <c r="F31" s="172">
        <f t="shared" si="0"/>
        <v>0</v>
      </c>
      <c r="G31" s="282"/>
      <c r="H31" s="72"/>
      <c r="I31" s="72"/>
      <c r="J31" s="10"/>
    </row>
    <row r="32" spans="1:10" ht="14.45" customHeight="1">
      <c r="A32" s="446"/>
      <c r="B32" s="169"/>
      <c r="C32" s="40">
        <v>0</v>
      </c>
      <c r="D32" s="35">
        <v>0</v>
      </c>
      <c r="E32" s="36">
        <v>0</v>
      </c>
      <c r="F32" s="172">
        <f t="shared" si="0"/>
        <v>0</v>
      </c>
      <c r="G32" s="282"/>
      <c r="H32" s="72"/>
      <c r="I32" s="72"/>
      <c r="J32" s="10"/>
    </row>
    <row r="33" spans="1:10" ht="14.45" customHeight="1">
      <c r="A33" s="446"/>
      <c r="B33" s="169"/>
      <c r="C33" s="40">
        <v>0</v>
      </c>
      <c r="D33" s="35">
        <v>0</v>
      </c>
      <c r="E33" s="36">
        <v>0</v>
      </c>
      <c r="F33" s="172">
        <f t="shared" si="0"/>
        <v>0</v>
      </c>
      <c r="G33" s="282"/>
      <c r="H33" s="72"/>
      <c r="I33" s="72"/>
      <c r="J33" s="10"/>
    </row>
    <row r="34" spans="1:10" ht="14.45" customHeight="1">
      <c r="A34" s="446"/>
      <c r="B34" s="169"/>
      <c r="C34" s="40">
        <v>0</v>
      </c>
      <c r="D34" s="35">
        <v>0</v>
      </c>
      <c r="E34" s="36">
        <v>0</v>
      </c>
      <c r="F34" s="172">
        <f t="shared" si="0"/>
        <v>0</v>
      </c>
      <c r="G34" s="282"/>
      <c r="H34" s="72"/>
      <c r="I34" s="72"/>
      <c r="J34" s="10"/>
    </row>
    <row r="35" spans="1:10" ht="14.45" customHeight="1">
      <c r="A35" s="446"/>
      <c r="B35" s="169"/>
      <c r="C35" s="40">
        <v>0</v>
      </c>
      <c r="D35" s="35">
        <v>0</v>
      </c>
      <c r="E35" s="36">
        <v>0</v>
      </c>
      <c r="F35" s="172">
        <f t="shared" si="0"/>
        <v>0</v>
      </c>
      <c r="G35" s="282"/>
      <c r="H35" s="72"/>
      <c r="I35" s="72"/>
      <c r="J35" s="10"/>
    </row>
    <row r="36" spans="1:10" ht="14.45" customHeight="1">
      <c r="A36" s="446"/>
      <c r="B36" s="169"/>
      <c r="C36" s="40">
        <v>0</v>
      </c>
      <c r="D36" s="35">
        <v>0</v>
      </c>
      <c r="E36" s="36">
        <v>0</v>
      </c>
      <c r="F36" s="172">
        <f t="shared" si="0"/>
        <v>0</v>
      </c>
      <c r="G36" s="282"/>
      <c r="H36" s="72"/>
      <c r="I36" s="72"/>
      <c r="J36" s="10"/>
    </row>
    <row r="37" spans="1:10" ht="14.45" customHeight="1">
      <c r="A37" s="446"/>
      <c r="B37" s="169"/>
      <c r="C37" s="40">
        <v>0</v>
      </c>
      <c r="D37" s="35">
        <v>0</v>
      </c>
      <c r="E37" s="36">
        <v>0</v>
      </c>
      <c r="F37" s="172">
        <f t="shared" si="0"/>
        <v>0</v>
      </c>
      <c r="G37" s="282"/>
      <c r="H37" s="72"/>
      <c r="I37" s="72"/>
      <c r="J37" s="10"/>
    </row>
    <row r="38" spans="1:10" ht="14.45" customHeight="1">
      <c r="A38" s="446"/>
      <c r="B38" s="169"/>
      <c r="C38" s="40">
        <v>0</v>
      </c>
      <c r="D38" s="35">
        <v>0</v>
      </c>
      <c r="E38" s="36">
        <v>0</v>
      </c>
      <c r="F38" s="172">
        <f t="shared" si="0"/>
        <v>0</v>
      </c>
      <c r="G38" s="282"/>
      <c r="H38" s="72"/>
      <c r="I38" s="72"/>
      <c r="J38" s="10"/>
    </row>
    <row r="39" spans="1:10" ht="14.45" customHeight="1">
      <c r="A39" s="446"/>
      <c r="B39" s="169"/>
      <c r="C39" s="40">
        <v>0</v>
      </c>
      <c r="D39" s="35">
        <v>0</v>
      </c>
      <c r="E39" s="36">
        <v>0</v>
      </c>
      <c r="F39" s="172">
        <f t="shared" si="0"/>
        <v>0</v>
      </c>
      <c r="G39" s="282"/>
      <c r="H39" s="72"/>
      <c r="I39" s="72"/>
      <c r="J39" s="10"/>
    </row>
    <row r="40" spans="1:10" ht="15" customHeight="1">
      <c r="A40" s="446"/>
      <c r="B40" s="169"/>
      <c r="C40" s="40">
        <v>0</v>
      </c>
      <c r="D40" s="35">
        <v>0</v>
      </c>
      <c r="E40" s="36">
        <v>0</v>
      </c>
      <c r="F40" s="172">
        <f t="shared" si="0"/>
        <v>0</v>
      </c>
      <c r="G40" s="282"/>
      <c r="H40" s="72"/>
      <c r="I40" s="72"/>
      <c r="J40" s="10"/>
    </row>
    <row r="41" spans="1:10" ht="14.45" customHeight="1">
      <c r="A41" s="284"/>
      <c r="B41" s="169"/>
      <c r="C41" s="40">
        <v>0</v>
      </c>
      <c r="D41" s="35">
        <v>0</v>
      </c>
      <c r="E41" s="36">
        <v>0</v>
      </c>
      <c r="F41" s="172">
        <f t="shared" si="0"/>
        <v>0</v>
      </c>
      <c r="G41" s="282"/>
      <c r="H41" s="72"/>
      <c r="I41" s="72"/>
      <c r="J41" s="10"/>
    </row>
    <row r="42" spans="1:10" ht="14.45" customHeight="1">
      <c r="A42" s="284"/>
      <c r="B42" s="169"/>
      <c r="C42" s="40">
        <v>0</v>
      </c>
      <c r="D42" s="35">
        <v>0</v>
      </c>
      <c r="E42" s="36">
        <v>0</v>
      </c>
      <c r="F42" s="172">
        <f t="shared" si="0"/>
        <v>0</v>
      </c>
      <c r="G42" s="282"/>
      <c r="H42" s="72"/>
      <c r="I42" s="72"/>
      <c r="J42" s="10"/>
    </row>
    <row r="43" spans="1:10" ht="14.45" customHeight="1">
      <c r="A43" s="284"/>
      <c r="B43" s="169"/>
      <c r="C43" s="40">
        <v>0</v>
      </c>
      <c r="D43" s="35">
        <v>0</v>
      </c>
      <c r="E43" s="36">
        <v>0</v>
      </c>
      <c r="F43" s="172">
        <f t="shared" si="0"/>
        <v>0</v>
      </c>
      <c r="G43" s="282"/>
      <c r="H43" s="72"/>
      <c r="I43" s="72"/>
      <c r="J43" s="10"/>
    </row>
    <row r="44" spans="1:10" ht="14.45" customHeight="1">
      <c r="A44" s="287"/>
      <c r="B44" s="288"/>
      <c r="C44" s="42">
        <v>0</v>
      </c>
      <c r="D44" s="43">
        <v>0</v>
      </c>
      <c r="E44" s="44">
        <v>0</v>
      </c>
      <c r="F44" s="289">
        <f t="shared" si="0"/>
        <v>0</v>
      </c>
      <c r="G44" s="290"/>
      <c r="H44" s="72"/>
      <c r="I44" s="72"/>
      <c r="J44" s="10"/>
    </row>
    <row r="45" spans="1:10" ht="15" customHeight="1">
      <c r="A45" s="291"/>
      <c r="B45" s="94"/>
      <c r="C45" s="138"/>
      <c r="D45" s="74"/>
      <c r="E45" s="74"/>
      <c r="F45" s="292">
        <f>SUM(F5:F44)</f>
        <v>0</v>
      </c>
      <c r="G45" s="293"/>
      <c r="H45" s="72"/>
      <c r="I45" s="72"/>
      <c r="J45" s="10"/>
    </row>
    <row r="46" spans="1:10" ht="14.45" customHeight="1">
      <c r="A46" s="294"/>
      <c r="B46" s="59"/>
      <c r="C46" s="59"/>
      <c r="D46" s="139"/>
      <c r="E46" s="139"/>
      <c r="F46" s="139"/>
      <c r="G46" s="48"/>
      <c r="H46" s="72"/>
      <c r="I46" s="72"/>
      <c r="J46" s="10"/>
    </row>
    <row r="47" spans="1:10" ht="15" customHeight="1">
      <c r="A47" s="73"/>
      <c r="B47" s="48"/>
      <c r="C47" s="80"/>
      <c r="D47" s="295" t="s">
        <v>91</v>
      </c>
      <c r="E47" s="296"/>
      <c r="F47" s="297"/>
      <c r="G47" s="47"/>
      <c r="H47" s="72"/>
      <c r="I47" s="72"/>
      <c r="J47" s="10"/>
    </row>
    <row r="48" spans="1:10" ht="42.6" customHeight="1">
      <c r="A48" s="73"/>
      <c r="B48" s="48"/>
      <c r="C48" s="80"/>
      <c r="D48" s="216" t="s">
        <v>43</v>
      </c>
      <c r="E48" s="217" t="s">
        <v>44</v>
      </c>
      <c r="F48" s="218" t="s">
        <v>45</v>
      </c>
      <c r="G48" s="47"/>
      <c r="H48" s="72"/>
      <c r="I48" s="72"/>
      <c r="J48" s="10"/>
    </row>
    <row r="49" spans="1:10" ht="15" customHeight="1">
      <c r="A49" s="73"/>
      <c r="B49" s="48"/>
      <c r="C49" s="185" t="s">
        <v>93</v>
      </c>
      <c r="D49" s="186"/>
      <c r="E49" s="82">
        <v>0</v>
      </c>
      <c r="F49" s="168">
        <f t="shared" ref="F49:F54" si="1">D49*E49</f>
        <v>0</v>
      </c>
      <c r="G49" s="47"/>
      <c r="H49" s="86" t="s">
        <v>25</v>
      </c>
      <c r="I49" s="408" t="s">
        <v>131</v>
      </c>
      <c r="J49" s="298"/>
    </row>
    <row r="50" spans="1:10" ht="14.45" customHeight="1">
      <c r="A50" s="73"/>
      <c r="B50" s="48"/>
      <c r="C50" s="185" t="s">
        <v>132</v>
      </c>
      <c r="D50" s="188"/>
      <c r="E50" s="85">
        <v>0</v>
      </c>
      <c r="F50" s="172">
        <f t="shared" si="1"/>
        <v>0</v>
      </c>
      <c r="G50" s="47"/>
      <c r="H50" s="87"/>
      <c r="I50" s="409"/>
      <c r="J50" s="10"/>
    </row>
    <row r="51" spans="1:10" ht="14.45" customHeight="1">
      <c r="A51" s="73"/>
      <c r="B51" s="48"/>
      <c r="C51" s="185" t="s">
        <v>67</v>
      </c>
      <c r="D51" s="188"/>
      <c r="E51" s="85">
        <v>0</v>
      </c>
      <c r="F51" s="172">
        <f t="shared" si="1"/>
        <v>0</v>
      </c>
      <c r="G51" s="47"/>
      <c r="H51" s="72"/>
      <c r="I51" s="409"/>
      <c r="J51" s="10"/>
    </row>
    <row r="52" spans="1:10" ht="14.45" customHeight="1">
      <c r="A52" s="73"/>
      <c r="B52" s="48"/>
      <c r="C52" s="185" t="s">
        <v>95</v>
      </c>
      <c r="D52" s="188"/>
      <c r="E52" s="85">
        <v>0</v>
      </c>
      <c r="F52" s="172">
        <f t="shared" si="1"/>
        <v>0</v>
      </c>
      <c r="G52" s="47"/>
      <c r="H52" s="72"/>
      <c r="I52" s="72"/>
      <c r="J52" s="10"/>
    </row>
    <row r="53" spans="1:10" ht="14.45" customHeight="1">
      <c r="A53" s="73"/>
      <c r="B53" s="48"/>
      <c r="C53" s="185" t="s">
        <v>96</v>
      </c>
      <c r="D53" s="188"/>
      <c r="E53" s="85">
        <v>0</v>
      </c>
      <c r="F53" s="172">
        <f t="shared" si="1"/>
        <v>0</v>
      </c>
      <c r="G53" s="47"/>
      <c r="H53" s="72"/>
      <c r="I53" s="72"/>
      <c r="J53" s="10"/>
    </row>
    <row r="54" spans="1:10" ht="14.45" customHeight="1">
      <c r="A54" s="73"/>
      <c r="B54" s="48"/>
      <c r="C54" s="185" t="s">
        <v>97</v>
      </c>
      <c r="D54" s="189"/>
      <c r="E54" s="89">
        <v>0</v>
      </c>
      <c r="F54" s="190">
        <f t="shared" si="1"/>
        <v>0</v>
      </c>
      <c r="G54" s="47"/>
      <c r="H54" s="72"/>
      <c r="I54" s="72"/>
      <c r="J54" s="10"/>
    </row>
    <row r="55" spans="1:10" ht="14.45" customHeight="1">
      <c r="A55" s="73"/>
      <c r="B55" s="48"/>
      <c r="C55" s="49"/>
      <c r="D55" s="59"/>
      <c r="E55" s="127" t="s">
        <v>51</v>
      </c>
      <c r="F55" s="299">
        <f>SUM(F49:F54)</f>
        <v>0</v>
      </c>
      <c r="G55" s="47"/>
      <c r="H55" s="72"/>
      <c r="I55" s="72"/>
      <c r="J55" s="10"/>
    </row>
    <row r="56" spans="1:10" ht="15" customHeight="1">
      <c r="A56" s="73"/>
      <c r="B56" s="48"/>
      <c r="C56" s="48"/>
      <c r="D56" s="74"/>
      <c r="E56" s="94"/>
      <c r="F56" s="94"/>
      <c r="G56" s="48"/>
      <c r="H56" s="72"/>
      <c r="I56" s="72"/>
      <c r="J56" s="10"/>
    </row>
    <row r="57" spans="1:10" ht="28.5" customHeight="1">
      <c r="A57" s="73"/>
      <c r="B57" s="48"/>
      <c r="C57" s="234"/>
      <c r="D57" s="95" t="s">
        <v>52</v>
      </c>
      <c r="E57" s="96">
        <v>0</v>
      </c>
      <c r="F57" s="300" t="s">
        <v>53</v>
      </c>
      <c r="G57" s="47"/>
      <c r="H57" s="72"/>
      <c r="I57" s="72"/>
      <c r="J57" s="10"/>
    </row>
    <row r="58" spans="1:10" ht="27.95" customHeight="1">
      <c r="A58" s="73"/>
      <c r="B58" s="48"/>
      <c r="C58" s="234"/>
      <c r="D58" s="103" t="s">
        <v>99</v>
      </c>
      <c r="E58" s="104"/>
      <c r="F58" s="301" t="s">
        <v>56</v>
      </c>
      <c r="G58" s="47"/>
      <c r="H58" s="72"/>
      <c r="I58" s="72"/>
      <c r="J58" s="10"/>
    </row>
    <row r="59" spans="1:10" ht="14.45" customHeight="1">
      <c r="A59" s="73"/>
      <c r="B59" s="48"/>
      <c r="C59" s="234"/>
      <c r="D59" s="108">
        <f>F45</f>
        <v>0</v>
      </c>
      <c r="E59" s="109"/>
      <c r="F59" s="202">
        <f>(D59*E57)/(1+E57)</f>
        <v>0</v>
      </c>
      <c r="G59" s="47"/>
      <c r="H59" s="72"/>
      <c r="I59" s="72"/>
      <c r="J59" s="10"/>
    </row>
    <row r="60" spans="1:10" ht="14.45" customHeight="1">
      <c r="A60" s="73"/>
      <c r="B60" s="48"/>
      <c r="C60" s="48"/>
      <c r="D60" s="139"/>
      <c r="E60" s="139"/>
      <c r="F60" s="139"/>
      <c r="G60" s="48"/>
      <c r="H60" s="72"/>
      <c r="I60" s="72"/>
      <c r="J60" s="10"/>
    </row>
    <row r="61" spans="1:10" ht="27.95" customHeight="1">
      <c r="A61" s="73"/>
      <c r="B61" s="48"/>
      <c r="C61" s="234"/>
      <c r="D61" s="112" t="s">
        <v>57</v>
      </c>
      <c r="E61" s="113">
        <v>0</v>
      </c>
      <c r="F61" s="302" t="s">
        <v>58</v>
      </c>
      <c r="G61" s="47"/>
      <c r="H61" s="72"/>
      <c r="I61" s="72"/>
      <c r="J61" s="10"/>
    </row>
    <row r="62" spans="1:10" ht="14.45" customHeight="1">
      <c r="A62" s="73"/>
      <c r="B62" s="48"/>
      <c r="C62" s="234"/>
      <c r="D62" s="115" t="s">
        <v>101</v>
      </c>
      <c r="E62" s="116"/>
      <c r="F62" s="303" t="s">
        <v>60</v>
      </c>
      <c r="G62" s="47"/>
      <c r="H62" s="72"/>
      <c r="I62" s="72"/>
      <c r="J62" s="10"/>
    </row>
    <row r="63" spans="1:10" ht="14.45" customHeight="1">
      <c r="A63" s="73"/>
      <c r="B63" s="48"/>
      <c r="C63" s="234"/>
      <c r="D63" s="108">
        <f>F45</f>
        <v>0</v>
      </c>
      <c r="E63" s="109"/>
      <c r="F63" s="202">
        <f>D63*E61/(1+E61)</f>
        <v>0</v>
      </c>
      <c r="G63" s="47"/>
      <c r="H63" s="72"/>
      <c r="I63" s="72"/>
      <c r="J63" s="10"/>
    </row>
    <row r="64" spans="1:10" ht="14.45" customHeight="1">
      <c r="A64" s="73"/>
      <c r="B64" s="48"/>
      <c r="C64" s="48"/>
      <c r="D64" s="110"/>
      <c r="E64" s="11"/>
      <c r="F64" s="111"/>
      <c r="G64" s="48"/>
      <c r="H64" s="72"/>
      <c r="I64" s="72"/>
      <c r="J64" s="10"/>
    </row>
    <row r="65" spans="1:10" ht="15" customHeight="1">
      <c r="A65" s="73"/>
      <c r="B65" s="48"/>
      <c r="C65" s="80"/>
      <c r="D65" s="304"/>
      <c r="E65" s="305" t="s">
        <v>61</v>
      </c>
      <c r="F65" s="306"/>
      <c r="G65" s="47"/>
      <c r="H65" s="72"/>
      <c r="I65" s="72"/>
      <c r="J65" s="10"/>
    </row>
    <row r="66" spans="1:10" ht="28.5" customHeight="1">
      <c r="A66" s="73"/>
      <c r="B66" s="48"/>
      <c r="C66" s="80"/>
      <c r="D66" s="124" t="s">
        <v>62</v>
      </c>
      <c r="E66" s="125" t="s">
        <v>63</v>
      </c>
      <c r="F66" s="184" t="s">
        <v>64</v>
      </c>
      <c r="G66" s="47"/>
      <c r="H66" s="72"/>
      <c r="I66" s="72"/>
      <c r="J66" s="10"/>
    </row>
    <row r="67" spans="1:10" ht="15" customHeight="1">
      <c r="A67" s="73"/>
      <c r="B67" s="48"/>
      <c r="C67" s="185" t="s">
        <v>65</v>
      </c>
      <c r="D67" s="186"/>
      <c r="E67" s="82">
        <v>0</v>
      </c>
      <c r="F67" s="168">
        <f t="shared" ref="F67:F72" si="2">D67*E67</f>
        <v>0</v>
      </c>
      <c r="G67" s="47"/>
      <c r="H67" s="86" t="s">
        <v>25</v>
      </c>
      <c r="I67" s="408" t="s">
        <v>133</v>
      </c>
      <c r="J67" s="10"/>
    </row>
    <row r="68" spans="1:10" ht="14.45" customHeight="1">
      <c r="A68" s="73"/>
      <c r="B68" s="48"/>
      <c r="C68" s="185" t="s">
        <v>66</v>
      </c>
      <c r="D68" s="188"/>
      <c r="E68" s="85">
        <v>0</v>
      </c>
      <c r="F68" s="172">
        <f t="shared" si="2"/>
        <v>0</v>
      </c>
      <c r="G68" s="47"/>
      <c r="H68" s="87"/>
      <c r="I68" s="409"/>
      <c r="J68" s="10"/>
    </row>
    <row r="69" spans="1:10" ht="14.45" customHeight="1">
      <c r="A69" s="73"/>
      <c r="B69" s="48"/>
      <c r="C69" s="185" t="s">
        <v>67</v>
      </c>
      <c r="D69" s="188"/>
      <c r="E69" s="85">
        <v>0</v>
      </c>
      <c r="F69" s="172">
        <f t="shared" si="2"/>
        <v>0</v>
      </c>
      <c r="G69" s="47"/>
      <c r="H69" s="72"/>
      <c r="I69" s="409"/>
      <c r="J69" s="10"/>
    </row>
    <row r="70" spans="1:10" ht="14.45" customHeight="1">
      <c r="A70" s="73"/>
      <c r="B70" s="48"/>
      <c r="C70" s="185" t="s">
        <v>68</v>
      </c>
      <c r="D70" s="188"/>
      <c r="E70" s="85">
        <v>0</v>
      </c>
      <c r="F70" s="172">
        <f t="shared" si="2"/>
        <v>0</v>
      </c>
      <c r="G70" s="47"/>
      <c r="H70" s="72"/>
      <c r="I70" s="72"/>
      <c r="J70" s="10"/>
    </row>
    <row r="71" spans="1:10" ht="14.45" customHeight="1">
      <c r="A71" s="73"/>
      <c r="B71" s="48"/>
      <c r="C71" s="185" t="s">
        <v>69</v>
      </c>
      <c r="D71" s="188"/>
      <c r="E71" s="85">
        <v>0</v>
      </c>
      <c r="F71" s="172">
        <f t="shared" si="2"/>
        <v>0</v>
      </c>
      <c r="G71" s="47"/>
      <c r="H71" s="72"/>
      <c r="I71" s="72"/>
      <c r="J71" s="10"/>
    </row>
    <row r="72" spans="1:10" ht="14.45" customHeight="1">
      <c r="A72" s="73"/>
      <c r="B72" s="48"/>
      <c r="C72" s="185" t="s">
        <v>70</v>
      </c>
      <c r="D72" s="189"/>
      <c r="E72" s="89">
        <v>0</v>
      </c>
      <c r="F72" s="190">
        <f t="shared" si="2"/>
        <v>0</v>
      </c>
      <c r="G72" s="47"/>
      <c r="H72" s="72"/>
      <c r="I72" s="72"/>
      <c r="J72" s="10"/>
    </row>
    <row r="73" spans="1:10" ht="14.45" customHeight="1">
      <c r="A73" s="73"/>
      <c r="B73" s="48"/>
      <c r="C73" s="49"/>
      <c r="D73" s="59"/>
      <c r="E73" s="307" t="s">
        <v>104</v>
      </c>
      <c r="F73" s="192">
        <f>SUM(F67:F72)</f>
        <v>0</v>
      </c>
      <c r="G73" s="47"/>
      <c r="H73" s="72"/>
      <c r="I73" s="72"/>
      <c r="J73" s="10"/>
    </row>
    <row r="74" spans="1:10" ht="14.45" customHeight="1">
      <c r="A74" s="73"/>
      <c r="B74" s="48"/>
      <c r="C74" s="48"/>
      <c r="D74" s="48"/>
      <c r="E74" s="308"/>
      <c r="F74" s="308"/>
      <c r="G74" s="48"/>
      <c r="H74" s="72"/>
      <c r="I74" s="72"/>
      <c r="J74" s="10"/>
    </row>
    <row r="75" spans="1:10" ht="14.45" customHeight="1">
      <c r="A75" s="73"/>
      <c r="B75" s="48"/>
      <c r="C75" s="74"/>
      <c r="D75" s="74"/>
      <c r="E75" s="74"/>
      <c r="F75" s="48"/>
      <c r="G75" s="48"/>
      <c r="H75" s="72"/>
      <c r="I75" s="72"/>
      <c r="J75" s="10"/>
    </row>
    <row r="76" spans="1:10" ht="14.45" customHeight="1">
      <c r="A76" s="73"/>
      <c r="B76" s="234"/>
      <c r="C76" s="239" t="s">
        <v>71</v>
      </c>
      <c r="D76" s="240"/>
      <c r="E76" s="241"/>
      <c r="F76" s="133"/>
      <c r="G76" s="48"/>
      <c r="H76" s="72"/>
      <c r="I76" s="72"/>
      <c r="J76" s="10"/>
    </row>
    <row r="77" spans="1:10" ht="17.100000000000001" customHeight="1">
      <c r="A77" s="73"/>
      <c r="B77" s="234"/>
      <c r="C77" s="122" t="s">
        <v>113</v>
      </c>
      <c r="D77" s="242"/>
      <c r="E77" s="243">
        <f>F45</f>
        <v>0</v>
      </c>
      <c r="F77" s="133"/>
      <c r="G77" s="48"/>
      <c r="H77" s="72"/>
      <c r="I77" s="72"/>
      <c r="J77" s="10"/>
    </row>
    <row r="78" spans="1:10" ht="14.45" customHeight="1">
      <c r="A78" s="73"/>
      <c r="B78" s="234"/>
      <c r="C78" s="244" t="s">
        <v>72</v>
      </c>
      <c r="D78" s="245"/>
      <c r="E78" s="246">
        <f>F55</f>
        <v>0</v>
      </c>
      <c r="F78" s="133"/>
      <c r="G78" s="48"/>
      <c r="H78" s="72"/>
      <c r="I78" s="72"/>
      <c r="J78" s="10"/>
    </row>
    <row r="79" spans="1:10" ht="14.45" customHeight="1">
      <c r="A79" s="73"/>
      <c r="B79" s="234"/>
      <c r="C79" s="244" t="s">
        <v>73</v>
      </c>
      <c r="D79" s="245"/>
      <c r="E79" s="246">
        <f>F59</f>
        <v>0</v>
      </c>
      <c r="F79" s="133"/>
      <c r="G79" s="48"/>
      <c r="H79" s="72"/>
      <c r="I79" s="72"/>
      <c r="J79" s="10"/>
    </row>
    <row r="80" spans="1:10" ht="14.45" customHeight="1">
      <c r="A80" s="73"/>
      <c r="B80" s="234"/>
      <c r="C80" s="244" t="s">
        <v>74</v>
      </c>
      <c r="D80" s="245"/>
      <c r="E80" s="246">
        <f>F63</f>
        <v>0</v>
      </c>
      <c r="F80" s="133"/>
      <c r="G80" s="48"/>
      <c r="H80" s="72"/>
      <c r="I80" s="72"/>
      <c r="J80" s="10"/>
    </row>
    <row r="81" spans="1:10" ht="14.45" customHeight="1">
      <c r="A81" s="73"/>
      <c r="B81" s="234"/>
      <c r="C81" s="244" t="s">
        <v>75</v>
      </c>
      <c r="D81" s="245"/>
      <c r="E81" s="246">
        <f>F73</f>
        <v>0</v>
      </c>
      <c r="F81" s="133"/>
      <c r="G81" s="48"/>
      <c r="H81" s="72"/>
      <c r="I81" s="72"/>
      <c r="J81" s="10"/>
    </row>
    <row r="82" spans="1:10" ht="15.6" customHeight="1">
      <c r="A82" s="73"/>
      <c r="B82" s="234"/>
      <c r="C82" s="309" t="s">
        <v>134</v>
      </c>
      <c r="D82" s="310"/>
      <c r="E82" s="311">
        <f>E77-SUM(E78:E81)</f>
        <v>0</v>
      </c>
      <c r="F82" s="133"/>
      <c r="G82" s="48"/>
      <c r="H82" s="72"/>
      <c r="I82" s="72"/>
      <c r="J82" s="10"/>
    </row>
    <row r="83" spans="1:10" ht="15.95" customHeight="1">
      <c r="A83" s="73"/>
      <c r="B83" s="234"/>
      <c r="C83" s="251" t="s">
        <v>135</v>
      </c>
      <c r="D83" s="252"/>
      <c r="E83" s="312" t="e">
        <f>E82/E84</f>
        <v>#DIV/0!</v>
      </c>
      <c r="F83" s="133"/>
      <c r="G83" s="48"/>
      <c r="H83" s="72"/>
      <c r="I83" s="72"/>
      <c r="J83" s="10"/>
    </row>
    <row r="84" spans="1:10" ht="15" customHeight="1">
      <c r="A84" s="443" t="s">
        <v>136</v>
      </c>
      <c r="B84" s="423"/>
      <c r="C84" s="444"/>
      <c r="D84" s="444"/>
      <c r="E84" s="313">
        <f>'Method B -Series'!E105</f>
        <v>0</v>
      </c>
      <c r="F84" s="48"/>
      <c r="G84" s="48"/>
      <c r="H84" s="72"/>
      <c r="I84" s="72"/>
      <c r="J84" s="10"/>
    </row>
    <row r="85" spans="1:10" ht="14.45" customHeight="1">
      <c r="A85" s="438" t="s">
        <v>137</v>
      </c>
      <c r="B85" s="439"/>
      <c r="C85" s="439"/>
      <c r="D85" s="439"/>
      <c r="E85" s="314"/>
      <c r="F85" s="48"/>
      <c r="G85" s="48"/>
      <c r="H85" s="72"/>
      <c r="I85" s="72"/>
      <c r="J85" s="10"/>
    </row>
    <row r="86" spans="1:10" ht="14.45" customHeight="1">
      <c r="A86" s="438" t="s">
        <v>138</v>
      </c>
      <c r="B86" s="439"/>
      <c r="C86" s="439"/>
      <c r="D86" s="439"/>
      <c r="E86" s="315">
        <v>0</v>
      </c>
      <c r="F86" s="48"/>
      <c r="G86" s="48"/>
      <c r="H86" s="72"/>
      <c r="I86" s="72"/>
      <c r="J86" s="10"/>
    </row>
    <row r="87" spans="1:10" ht="14.45" customHeight="1">
      <c r="A87" s="73"/>
      <c r="B87" s="436" t="s">
        <v>139</v>
      </c>
      <c r="C87" s="437"/>
      <c r="D87" s="437"/>
      <c r="E87" s="317" t="e">
        <f>(E85+(E86*1/8))/E84</f>
        <v>#DIV/0!</v>
      </c>
      <c r="F87" s="48"/>
      <c r="G87" s="48"/>
      <c r="H87" s="72"/>
      <c r="I87" s="72"/>
      <c r="J87" s="10"/>
    </row>
    <row r="88" spans="1:10" ht="17.100000000000001" customHeight="1">
      <c r="A88" s="73"/>
      <c r="B88" s="48"/>
      <c r="C88" s="48"/>
      <c r="D88" s="48"/>
      <c r="E88" s="318"/>
      <c r="F88" s="48"/>
      <c r="G88" s="319"/>
      <c r="H88" s="432"/>
      <c r="I88" s="432"/>
      <c r="J88" s="433"/>
    </row>
    <row r="89" spans="1:10" ht="14.45" customHeight="1">
      <c r="A89" s="73"/>
      <c r="B89" s="48"/>
      <c r="C89" s="48"/>
      <c r="D89" s="50"/>
      <c r="E89" s="48"/>
      <c r="F89" s="320"/>
      <c r="G89" s="48"/>
      <c r="H89" s="72"/>
      <c r="I89" s="72"/>
      <c r="J89" s="10"/>
    </row>
    <row r="90" spans="1:10" ht="15" customHeight="1">
      <c r="A90" s="73"/>
      <c r="B90" s="48"/>
      <c r="C90" s="436" t="s">
        <v>107</v>
      </c>
      <c r="D90" s="437"/>
      <c r="E90" s="321">
        <f>'Method B -Series'!E92</f>
        <v>0</v>
      </c>
      <c r="F90" s="322">
        <f>(E90*0.3)</f>
        <v>0</v>
      </c>
      <c r="G90" s="48"/>
      <c r="H90" s="434"/>
      <c r="I90" s="434"/>
      <c r="J90" s="435"/>
    </row>
    <row r="91" spans="1:10" ht="15" customHeight="1">
      <c r="A91" s="73"/>
      <c r="B91" s="48"/>
      <c r="C91" s="316"/>
      <c r="D91" s="436" t="s">
        <v>140</v>
      </c>
      <c r="E91" s="437"/>
      <c r="F91" s="322" t="e">
        <f>F90*E87</f>
        <v>#DIV/0!</v>
      </c>
      <c r="G91" s="48"/>
      <c r="H91" s="434"/>
      <c r="I91" s="434"/>
      <c r="J91" s="435"/>
    </row>
    <row r="92" spans="1:10" ht="20.25" customHeight="1">
      <c r="A92" s="73"/>
      <c r="B92" s="48"/>
      <c r="C92" s="49"/>
      <c r="D92" s="440" t="s">
        <v>141</v>
      </c>
      <c r="E92" s="441"/>
      <c r="F92" s="322" t="e">
        <f>(F90*E87)/E85</f>
        <v>#DIV/0!</v>
      </c>
      <c r="G92" s="48"/>
      <c r="H92" s="434"/>
      <c r="I92" s="434"/>
      <c r="J92" s="435"/>
    </row>
    <row r="93" spans="1:10" ht="23.25" customHeight="1">
      <c r="A93" s="73"/>
      <c r="B93" s="48"/>
      <c r="C93" s="367" t="s">
        <v>142</v>
      </c>
      <c r="D93" s="442"/>
      <c r="E93" s="442"/>
      <c r="F93" s="323" t="e">
        <f>E83-F92</f>
        <v>#DIV/0!</v>
      </c>
      <c r="G93" s="48"/>
      <c r="H93" s="434"/>
      <c r="I93" s="434"/>
      <c r="J93" s="435"/>
    </row>
    <row r="94" spans="1:10" ht="14.45" customHeight="1">
      <c r="A94" s="137"/>
      <c r="B94" s="74"/>
      <c r="C94" s="74"/>
      <c r="D94" s="74"/>
      <c r="E94" s="74"/>
      <c r="F94" s="74"/>
      <c r="G94" s="48"/>
      <c r="H94" s="72"/>
      <c r="I94" s="72"/>
      <c r="J94" s="10"/>
    </row>
    <row r="95" spans="1:10" ht="15" customHeight="1">
      <c r="A95" s="324"/>
      <c r="B95" s="325"/>
      <c r="C95" s="325"/>
      <c r="D95" s="325"/>
      <c r="E95" s="431" t="s">
        <v>119</v>
      </c>
      <c r="F95" s="430" t="e">
        <f>IF(AND(D96&gt;='Company Categories'!$B$9,D96&lt;'Company Categories'!$B$8),'Company Categories'!$A$9,IF(AND(D96&gt;='Company Categories'!$B$8,D96&lt;'Company Categories'!$B$7),'Company Categories'!$A$8,IF(AND(D96&gt;='Company Categories'!$B$7,D96&lt;'Company Categories'!$B$6),'Company Categories'!$A$7,IF(AND(D96&gt;='Company Categories'!$B$6,D96&lt;'Company Categories'!$B$5),'Company Categories'!$A$6,IF(AND(D96&gt;='Company Categories'!$B$5,D96&lt;'Company Categories'!$B$4),'Company Categories'!$A$5,IF(AND(D96&gt;='Company Categories'!$B$4,D96&lt;'Company Categories'!$B$3),'Company Categories'!$A$4,"A"))))))</f>
        <v>#DIV/0!</v>
      </c>
      <c r="G95" s="133"/>
      <c r="H95" s="72"/>
      <c r="I95" s="72"/>
      <c r="J95" s="10"/>
    </row>
    <row r="96" spans="1:10" ht="15.75" customHeight="1">
      <c r="A96" s="424" t="s">
        <v>120</v>
      </c>
      <c r="B96" s="425"/>
      <c r="C96" s="425"/>
      <c r="D96" s="326" t="e">
        <f>E83-F92</f>
        <v>#DIV/0!</v>
      </c>
      <c r="E96" s="427"/>
      <c r="F96" s="429"/>
      <c r="G96" s="133"/>
      <c r="H96" s="72"/>
      <c r="I96" s="72"/>
      <c r="J96" s="10"/>
    </row>
    <row r="97" spans="1:10" ht="14.1" customHeight="1">
      <c r="A97" s="144"/>
      <c r="B97" s="144"/>
      <c r="C97" s="144"/>
      <c r="D97" s="144"/>
      <c r="E97" s="144"/>
      <c r="F97" s="144"/>
      <c r="G97" s="141"/>
      <c r="H97" s="141"/>
      <c r="I97" s="141"/>
      <c r="J97" s="141"/>
    </row>
    <row r="98" spans="1:10" ht="14.45" customHeight="1">
      <c r="A98" s="143"/>
      <c r="B98" s="143"/>
      <c r="C98" s="143"/>
      <c r="D98" s="40"/>
      <c r="E98" s="143"/>
      <c r="F98" s="143"/>
      <c r="G98" s="143"/>
      <c r="H98" s="143"/>
      <c r="I98" s="143"/>
      <c r="J98" s="143"/>
    </row>
    <row r="99" spans="1:10" ht="14.45" customHeight="1">
      <c r="A99" s="143"/>
      <c r="B99" s="143"/>
      <c r="C99" s="143"/>
      <c r="D99" s="40"/>
      <c r="E99" s="143"/>
      <c r="F99" s="143"/>
      <c r="G99" s="143"/>
      <c r="H99" s="143"/>
      <c r="I99" s="143"/>
      <c r="J99" s="143"/>
    </row>
    <row r="100" spans="1:10" ht="14.45" customHeight="1">
      <c r="A100" s="143"/>
      <c r="B100" s="143"/>
      <c r="C100" s="143"/>
      <c r="D100" s="40"/>
      <c r="E100" s="143"/>
      <c r="F100" s="143"/>
      <c r="G100" s="143"/>
      <c r="H100" s="143"/>
      <c r="I100" s="143"/>
      <c r="J100" s="143"/>
    </row>
  </sheetData>
  <mergeCells count="27">
    <mergeCell ref="I67:I69"/>
    <mergeCell ref="I2:I4"/>
    <mergeCell ref="H17:H18"/>
    <mergeCell ref="H5:H6"/>
    <mergeCell ref="I5:I8"/>
    <mergeCell ref="I17:I18"/>
    <mergeCell ref="A1:F1"/>
    <mergeCell ref="A2:B2"/>
    <mergeCell ref="C3:E3"/>
    <mergeCell ref="C2:D2"/>
    <mergeCell ref="I49:I51"/>
    <mergeCell ref="F95:F96"/>
    <mergeCell ref="E95:E96"/>
    <mergeCell ref="A96:C96"/>
    <mergeCell ref="H9:H10"/>
    <mergeCell ref="H88:J88"/>
    <mergeCell ref="H90:J93"/>
    <mergeCell ref="C90:D90"/>
    <mergeCell ref="A86:D86"/>
    <mergeCell ref="D92:E92"/>
    <mergeCell ref="D91:E91"/>
    <mergeCell ref="C93:E93"/>
    <mergeCell ref="B87:D87"/>
    <mergeCell ref="I9:I13"/>
    <mergeCell ref="A84:D84"/>
    <mergeCell ref="A85:D85"/>
    <mergeCell ref="A19:A40"/>
  </mergeCells>
  <pageMargins left="0.7" right="0.7" top="0.75" bottom="0.75" header="0.3" footer="0.3"/>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showGridLines="0" tabSelected="1" workbookViewId="0">
      <selection activeCell="H17" sqref="H17"/>
    </sheetView>
  </sheetViews>
  <sheetFormatPr defaultColWidth="8.85546875" defaultRowHeight="14.45" customHeight="1"/>
  <cols>
    <col min="1" max="1" width="11.85546875" style="5" customWidth="1"/>
    <col min="2" max="2" width="13.28515625" style="5" customWidth="1"/>
    <col min="3" max="3" width="14.140625" style="5" customWidth="1"/>
    <col min="4" max="6" width="8.85546875" style="5" customWidth="1"/>
    <col min="7" max="16384" width="8.85546875" style="5"/>
  </cols>
  <sheetData>
    <row r="1" spans="1:5" ht="13.5" customHeight="1">
      <c r="A1" s="331" t="s">
        <v>143</v>
      </c>
      <c r="B1" s="331"/>
      <c r="C1" s="331"/>
      <c r="D1" s="327"/>
      <c r="E1" s="328"/>
    </row>
    <row r="2" spans="1:5" ht="13.5" customHeight="1">
      <c r="A2" s="334" t="s">
        <v>151</v>
      </c>
      <c r="B2" s="334"/>
      <c r="C2" s="334"/>
      <c r="D2" s="327"/>
      <c r="E2" s="328"/>
    </row>
    <row r="3" spans="1:5" ht="13.5" customHeight="1">
      <c r="A3" s="331" t="s">
        <v>144</v>
      </c>
      <c r="B3" s="333">
        <v>180519.26</v>
      </c>
      <c r="C3" s="332"/>
      <c r="D3" s="327"/>
      <c r="E3" s="328"/>
    </row>
    <row r="4" spans="1:5" ht="13.5" customHeight="1">
      <c r="A4" s="331" t="s">
        <v>145</v>
      </c>
      <c r="B4" s="333">
        <v>136194.01</v>
      </c>
      <c r="C4" s="333">
        <v>180519.25</v>
      </c>
      <c r="D4" s="327"/>
      <c r="E4" s="328"/>
    </row>
    <row r="5" spans="1:5" ht="13.5" customHeight="1">
      <c r="A5" s="331" t="s">
        <v>146</v>
      </c>
      <c r="B5" s="333">
        <v>106363.26</v>
      </c>
      <c r="C5" s="333">
        <v>136194</v>
      </c>
      <c r="D5" s="327"/>
      <c r="E5" s="328"/>
    </row>
    <row r="6" spans="1:5" ht="13.5" customHeight="1">
      <c r="A6" s="331" t="s">
        <v>147</v>
      </c>
      <c r="B6" s="333">
        <v>76399.259999999995</v>
      </c>
      <c r="C6" s="333">
        <v>106363.25</v>
      </c>
      <c r="D6" s="327"/>
      <c r="E6" s="328"/>
    </row>
    <row r="7" spans="1:5" ht="13.5" customHeight="1">
      <c r="A7" s="331" t="s">
        <v>148</v>
      </c>
      <c r="B7" s="333">
        <v>45925.26</v>
      </c>
      <c r="C7" s="333">
        <v>76399.25</v>
      </c>
      <c r="D7" s="327"/>
      <c r="E7" s="328"/>
    </row>
    <row r="8" spans="1:5" ht="13.5" customHeight="1">
      <c r="A8" s="331" t="s">
        <v>149</v>
      </c>
      <c r="B8" s="333">
        <v>23179.51</v>
      </c>
      <c r="C8" s="333">
        <v>45925.25</v>
      </c>
      <c r="D8" s="327"/>
      <c r="E8" s="328"/>
    </row>
    <row r="9" spans="1:5" ht="13.5" customHeight="1">
      <c r="A9" s="331" t="s">
        <v>150</v>
      </c>
      <c r="B9" s="332">
        <v>0</v>
      </c>
      <c r="C9" s="333">
        <v>23179.5</v>
      </c>
      <c r="D9" s="327"/>
      <c r="E9" s="328"/>
    </row>
    <row r="10" spans="1:5" ht="13.5" customHeight="1">
      <c r="A10" s="329"/>
      <c r="B10" s="329"/>
      <c r="C10" s="329"/>
      <c r="D10" s="328"/>
      <c r="E10" s="328"/>
    </row>
  </sheetData>
  <mergeCells count="1">
    <mergeCell ref="A2:C2"/>
  </mergeCells>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Export Summary</vt:lpstr>
      <vt:lpstr>Method A -Single Productions</vt:lpstr>
      <vt:lpstr>Method B -Series</vt:lpstr>
      <vt:lpstr>Dynamic Pricing</vt:lpstr>
      <vt:lpstr>Company Categories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Randy Duniz</cp:lastModifiedBy>
  <dcterms:created xsi:type="dcterms:W3CDTF">2025-05-08T18:05:44Z</dcterms:created>
  <dcterms:modified xsi:type="dcterms:W3CDTF">2026-07-21T15:09:29Z</dcterms:modified>
</cp:coreProperties>
</file>